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60" yWindow="855" windowWidth="14820" windowHeight="7230"/>
  </bookViews>
  <sheets>
    <sheet name="Hoja3" sheetId="3" r:id="rId1"/>
  </sheets>
  <definedNames>
    <definedName name="_xlnm.Print_Area" localSheetId="0">Hoja3!$A$1:$G$36</definedName>
  </definedNames>
  <calcPr calcId="124519"/>
</workbook>
</file>

<file path=xl/calcChain.xml><?xml version="1.0" encoding="utf-8"?>
<calcChain xmlns="http://schemas.openxmlformats.org/spreadsheetml/2006/main">
  <c r="E24" i="3"/>
  <c r="F24" s="1"/>
  <c r="E23"/>
  <c r="F23" s="1"/>
  <c r="E22"/>
  <c r="F22" s="1"/>
  <c r="E21"/>
  <c r="F21" s="1"/>
  <c r="E20"/>
  <c r="F20" s="1"/>
  <c r="E19"/>
  <c r="F19" s="1"/>
  <c r="E18"/>
  <c r="F18" s="1"/>
  <c r="E17"/>
  <c r="F17" s="1"/>
  <c r="E16"/>
  <c r="F16" s="1"/>
  <c r="E15"/>
  <c r="F15" s="1"/>
  <c r="E14"/>
  <c r="F14" s="1"/>
  <c r="E13"/>
  <c r="F13" s="1"/>
  <c r="F30"/>
  <c r="E26"/>
  <c r="F26" s="1"/>
  <c r="E27"/>
  <c r="F27" s="1"/>
  <c r="E28"/>
  <c r="F28" s="1"/>
  <c r="E29"/>
  <c r="F29" s="1"/>
  <c r="E31"/>
  <c r="F31" s="1"/>
  <c r="E34"/>
  <c r="F34" s="1"/>
  <c r="E35"/>
  <c r="F35" s="1"/>
</calcChain>
</file>

<file path=xl/sharedStrings.xml><?xml version="1.0" encoding="utf-8"?>
<sst xmlns="http://schemas.openxmlformats.org/spreadsheetml/2006/main" count="38" uniqueCount="37">
  <si>
    <t>Precio semana anterior</t>
  </si>
  <si>
    <t>Difer.</t>
  </si>
  <si>
    <t>Precio semana actual</t>
  </si>
  <si>
    <t>Medida</t>
  </si>
  <si>
    <t>Kg/vivo sobre granja</t>
  </si>
  <si>
    <t>Cordero lechal 10-12 Kg.</t>
  </si>
  <si>
    <t>Cordero lechal 12,1-15 kg.</t>
  </si>
  <si>
    <t>Cordero recental 15,1-19 Kg.</t>
  </si>
  <si>
    <t>Cordero pascual 19,1-23 Kg.</t>
  </si>
  <si>
    <t>Cordero pascual 25,5-28 Kg.</t>
  </si>
  <si>
    <t>Cordero grande 28,1-34 Kg.</t>
  </si>
  <si>
    <t>OVINO</t>
  </si>
  <si>
    <t>Centeno</t>
  </si>
  <si>
    <t>Tm/ Origen agricultor</t>
  </si>
  <si>
    <t>Girasol   9-2-44</t>
  </si>
  <si>
    <t>Euros / Ud.</t>
  </si>
  <si>
    <t>Cordero pascual 23,1-25,50 Kg.</t>
  </si>
  <si>
    <t xml:space="preserve"> Cebada de 62  Kgs/Hl. </t>
  </si>
  <si>
    <t xml:space="preserve">Cordero Extra </t>
  </si>
  <si>
    <t>Cordero Segolechal</t>
  </si>
  <si>
    <t>Ovejas desvieje Primera 50 Kgs</t>
  </si>
  <si>
    <t xml:space="preserve">Ovejas desvieje Segunda 50 Kgs. </t>
  </si>
  <si>
    <t xml:space="preserve">paja </t>
  </si>
  <si>
    <t>cereales</t>
  </si>
  <si>
    <t>€/Tm/ Origen agricultor</t>
  </si>
  <si>
    <r>
      <t xml:space="preserve">LONJA AGROPECUARIA DE SEGOVIA          </t>
    </r>
    <r>
      <rPr>
        <b/>
        <sz val="16"/>
        <color rgb="FF90802F"/>
        <rFont val="Arial"/>
        <family val="2"/>
      </rPr>
      <t>COTIZACIONES</t>
    </r>
  </si>
  <si>
    <t>www.lonjadesegovia.com</t>
  </si>
  <si>
    <t>Paja paquete empacada</t>
  </si>
  <si>
    <t>Colza 9-2-42 (Hum-Imp-gras)</t>
  </si>
  <si>
    <t>Avena</t>
  </si>
  <si>
    <t>alfalfa</t>
  </si>
  <si>
    <t>paquete empacada</t>
  </si>
  <si>
    <t>Cordero Nodriza y 2ª</t>
  </si>
  <si>
    <r>
      <t xml:space="preserve">Trigo pienso 72 kg/Hl. </t>
    </r>
    <r>
      <rPr>
        <b/>
        <sz val="18"/>
        <rFont val="Arial"/>
        <family val="2"/>
      </rPr>
      <t xml:space="preserve"> </t>
    </r>
  </si>
  <si>
    <t xml:space="preserve">  24 de septiem 2020</t>
  </si>
  <si>
    <t xml:space="preserve">semana de transicion, pocos corderos a la venta compensado con las ventas, que no son buenas, el mecado del cordero lechal, flojo, las noticias que llegan del covid lejos pesimas, la restauracion según nuestros goberntes parece ser la culpable de todo, esto no anima  a la gente a acudir a consumir asados, los grandes firmes, la exportacion acompaña. </t>
  </si>
  <si>
    <t xml:space="preserve">nuevas subidas de los mercados, subidas en todas las lonjas nacionales, no olvidemos que partimos de un precio muy bajo, las expectativas de cosecha en paises vecinos no son las mismas que las nuestras, pero no dejemos de tener en cuenta que esta semana los mercados internacionales, marcan precios a la baja, chigaco.. seguiremos expectantes. </t>
  </si>
</sst>
</file>

<file path=xl/styles.xml><?xml version="1.0" encoding="utf-8"?>
<styleSheet xmlns="http://schemas.openxmlformats.org/spreadsheetml/2006/main">
  <numFmts count="4">
    <numFmt numFmtId="43" formatCode="_-* #,##0.00\ _€_-;\-* #,##0.00\ _€_-;_-* &quot;-&quot;??\ _€_-;_-@_-"/>
    <numFmt numFmtId="164" formatCode="0.00_ ;[Red]\-0.00\ "/>
    <numFmt numFmtId="165" formatCode="_-* #,##0.000\ _€_-;\-* #,##0.000\ _€_-;_-* &quot;-&quot;???\ _€_-;_-@_-"/>
    <numFmt numFmtId="166" formatCode="_-* #,##0\ _€_-;\-* #,##0\ _€_-;_-* &quot;-&quot;??\ _€_-;_-@_-"/>
  </numFmts>
  <fonts count="28">
    <font>
      <sz val="10"/>
      <name val="Arial"/>
    </font>
    <font>
      <u/>
      <sz val="10"/>
      <color indexed="12"/>
      <name val="Arial"/>
      <family val="2"/>
    </font>
    <font>
      <sz val="8"/>
      <name val="Arial"/>
      <family val="2"/>
    </font>
    <font>
      <b/>
      <sz val="10"/>
      <name val="Arial"/>
      <family val="2"/>
    </font>
    <font>
      <sz val="11"/>
      <name val="Calibri"/>
      <family val="2"/>
    </font>
    <font>
      <sz val="10"/>
      <name val="Tahoma"/>
      <family val="2"/>
    </font>
    <font>
      <sz val="10"/>
      <name val="Arial"/>
      <family val="2"/>
    </font>
    <font>
      <sz val="11"/>
      <name val="Tahoma"/>
      <family val="2"/>
    </font>
    <font>
      <b/>
      <sz val="12"/>
      <name val="Arial"/>
      <family val="2"/>
    </font>
    <font>
      <b/>
      <sz val="9"/>
      <name val="Arial"/>
      <family val="2"/>
    </font>
    <font>
      <sz val="11"/>
      <name val="Arial"/>
      <family val="2"/>
    </font>
    <font>
      <b/>
      <sz val="24"/>
      <color rgb="FF90802F"/>
      <name val="Arial"/>
      <family val="2"/>
    </font>
    <font>
      <sz val="12"/>
      <name val="Arial"/>
      <family val="2"/>
    </font>
    <font>
      <b/>
      <sz val="12"/>
      <color theme="0"/>
      <name val="Arial"/>
      <family val="2"/>
    </font>
    <font>
      <sz val="26"/>
      <color rgb="FFFF0000"/>
      <name val="Tahoma"/>
      <family val="2"/>
    </font>
    <font>
      <sz val="10"/>
      <name val="Arial"/>
      <family val="2"/>
    </font>
    <font>
      <b/>
      <sz val="16"/>
      <color rgb="FF90802F"/>
      <name val="Arial"/>
      <family val="2"/>
    </font>
    <font>
      <u/>
      <sz val="20"/>
      <color rgb="FFFF0000"/>
      <name val="Arial"/>
      <family val="2"/>
    </font>
    <font>
      <sz val="14"/>
      <name val="Arial"/>
      <family val="2"/>
    </font>
    <font>
      <sz val="16"/>
      <name val="Arial"/>
      <family val="2"/>
    </font>
    <font>
      <sz val="18"/>
      <name val="Arial"/>
      <family val="2"/>
    </font>
    <font>
      <b/>
      <sz val="18"/>
      <name val="Arial"/>
      <family val="2"/>
    </font>
    <font>
      <b/>
      <sz val="22"/>
      <color theme="0"/>
      <name val="Arial"/>
      <family val="2"/>
    </font>
    <font>
      <b/>
      <sz val="28"/>
      <color theme="0"/>
      <name val="Arial"/>
      <family val="2"/>
    </font>
    <font>
      <b/>
      <sz val="14"/>
      <color theme="0"/>
      <name val="Arial"/>
      <family val="2"/>
    </font>
    <font>
      <b/>
      <sz val="11"/>
      <color rgb="FF0000FF"/>
      <name val="Arial"/>
      <family val="2"/>
    </font>
    <font>
      <b/>
      <sz val="18"/>
      <color rgb="FF0000FF"/>
      <name val="Arial"/>
      <family val="2"/>
    </font>
    <font>
      <b/>
      <sz val="18"/>
      <color theme="1"/>
      <name val="Arial"/>
      <family val="2"/>
    </font>
  </fonts>
  <fills count="5">
    <fill>
      <patternFill patternType="none"/>
    </fill>
    <fill>
      <patternFill patternType="gray125"/>
    </fill>
    <fill>
      <patternFill patternType="solid">
        <fgColor rgb="FFB9C800"/>
        <bgColor indexed="64"/>
      </patternFill>
    </fill>
    <fill>
      <patternFill patternType="solid">
        <fgColor theme="0"/>
        <bgColor indexed="64"/>
      </patternFill>
    </fill>
    <fill>
      <patternFill patternType="solid">
        <fgColor rgb="FF90802F"/>
        <bgColor indexed="64"/>
      </patternFill>
    </fill>
  </fills>
  <borders count="33">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medium">
        <color rgb="FF000000"/>
      </left>
      <right/>
      <top/>
      <bottom/>
      <diagonal/>
    </border>
    <border>
      <left style="thick">
        <color rgb="FF000000"/>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bottom style="thick">
        <color rgb="FF000000"/>
      </bottom>
      <diagonal/>
    </border>
    <border>
      <left style="thick">
        <color rgb="FF000000"/>
      </left>
      <right style="thick">
        <color rgb="FF000000"/>
      </right>
      <top/>
      <bottom style="thick">
        <color rgb="FF000000"/>
      </bottom>
      <diagonal/>
    </border>
    <border>
      <left style="thick">
        <color rgb="FF000000"/>
      </left>
      <right/>
      <top style="thin">
        <color rgb="FF000000"/>
      </top>
      <bottom/>
      <diagonal/>
    </border>
    <border>
      <left/>
      <right/>
      <top style="thin">
        <color rgb="FF000000"/>
      </top>
      <bottom/>
      <diagonal/>
    </border>
    <border>
      <left/>
      <right style="thick">
        <color rgb="FF000000"/>
      </right>
      <top style="thin">
        <color rgb="FF000000"/>
      </top>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top style="thin">
        <color rgb="FF000000"/>
      </top>
      <bottom style="thick">
        <color rgb="FF000000"/>
      </bottom>
      <diagonal/>
    </border>
    <border>
      <left/>
      <right/>
      <top style="thin">
        <color rgb="FF000000"/>
      </top>
      <bottom style="thick">
        <color rgb="FF000000"/>
      </bottom>
      <diagonal/>
    </border>
    <border>
      <left/>
      <right style="thick">
        <color rgb="FF000000"/>
      </right>
      <top style="thin">
        <color rgb="FF000000"/>
      </top>
      <bottom style="thick">
        <color rgb="FF000000"/>
      </bottom>
      <diagonal/>
    </border>
    <border>
      <left style="medium">
        <color rgb="FF000000"/>
      </left>
      <right style="medium">
        <color rgb="FF000000"/>
      </right>
      <top/>
      <bottom style="thick">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ck">
        <color rgb="FF000000"/>
      </right>
      <top style="thick">
        <color rgb="FF000000"/>
      </top>
      <bottom/>
      <diagonal/>
    </border>
    <border>
      <left style="thin">
        <color rgb="FF000000"/>
      </left>
      <right style="thick">
        <color rgb="FF000000"/>
      </right>
      <top/>
      <bottom/>
      <diagonal/>
    </border>
    <border>
      <left style="medium">
        <color rgb="FF000000"/>
      </left>
      <right/>
      <top/>
      <bottom style="thick">
        <color rgb="FF000000"/>
      </bottom>
      <diagonal/>
    </border>
  </borders>
  <cellStyleXfs count="3">
    <xf numFmtId="0" fontId="0" fillId="0" borderId="0"/>
    <xf numFmtId="0" fontId="1" fillId="0" borderId="0" applyNumberFormat="0" applyFill="0" applyBorder="0" applyAlignment="0" applyProtection="0">
      <alignment vertical="top"/>
      <protection locked="0"/>
    </xf>
    <xf numFmtId="43" fontId="15" fillId="0" borderId="0" applyFont="0" applyFill="0" applyBorder="0" applyAlignment="0" applyProtection="0"/>
  </cellStyleXfs>
  <cellXfs count="85">
    <xf numFmtId="0" fontId="0" fillId="0" borderId="0" xfId="0"/>
    <xf numFmtId="0" fontId="0" fillId="3" borderId="0" xfId="0" applyFill="1"/>
    <xf numFmtId="0" fontId="5" fillId="3" borderId="0" xfId="0" applyFont="1" applyFill="1" applyAlignment="1">
      <alignment horizontal="left"/>
    </xf>
    <xf numFmtId="14" fontId="8" fillId="3" borderId="0" xfId="0" applyNumberFormat="1" applyFont="1" applyFill="1" applyBorder="1" applyAlignment="1">
      <alignment horizontal="right" vertical="center" wrapText="1"/>
    </xf>
    <xf numFmtId="14" fontId="4" fillId="3" borderId="3" xfId="0" applyNumberFormat="1" applyFont="1" applyFill="1" applyBorder="1" applyAlignment="1">
      <alignment vertical="center" wrapText="1"/>
    </xf>
    <xf numFmtId="3" fontId="0" fillId="3" borderId="0" xfId="0" applyNumberFormat="1" applyFill="1"/>
    <xf numFmtId="4" fontId="0" fillId="3" borderId="0" xfId="0" applyNumberFormat="1" applyFill="1"/>
    <xf numFmtId="0" fontId="6" fillId="3" borderId="0" xfId="0" applyFont="1" applyFill="1"/>
    <xf numFmtId="0" fontId="10" fillId="3" borderId="0" xfId="0" applyFont="1" applyFill="1" applyAlignment="1">
      <alignment vertical="center" wrapText="1"/>
    </xf>
    <xf numFmtId="164" fontId="4" fillId="3" borderId="3" xfId="0" applyNumberFormat="1" applyFont="1" applyFill="1" applyBorder="1" applyAlignment="1">
      <alignment vertical="center" wrapText="1"/>
    </xf>
    <xf numFmtId="164" fontId="6" fillId="3" borderId="0" xfId="0" applyNumberFormat="1" applyFont="1" applyFill="1"/>
    <xf numFmtId="0" fontId="3" fillId="3" borderId="13" xfId="0" applyFont="1" applyFill="1" applyBorder="1" applyAlignment="1">
      <alignment vertical="center" wrapText="1"/>
    </xf>
    <xf numFmtId="0" fontId="3" fillId="3" borderId="14" xfId="0" applyFont="1" applyFill="1" applyBorder="1" applyAlignment="1">
      <alignment vertical="center" wrapText="1"/>
    </xf>
    <xf numFmtId="164" fontId="3" fillId="3" borderId="14" xfId="0" applyNumberFormat="1" applyFont="1" applyFill="1" applyBorder="1" applyAlignment="1">
      <alignment vertical="center" wrapText="1"/>
    </xf>
    <xf numFmtId="3" fontId="6" fillId="3" borderId="14" xfId="0" applyNumberFormat="1" applyFont="1" applyFill="1" applyBorder="1" applyAlignment="1">
      <alignment horizontal="center" vertical="center" wrapText="1"/>
    </xf>
    <xf numFmtId="0" fontId="3" fillId="3" borderId="15" xfId="0" applyFont="1" applyFill="1" applyBorder="1" applyAlignment="1">
      <alignment vertical="center" wrapText="1"/>
    </xf>
    <xf numFmtId="0" fontId="9" fillId="2" borderId="12" xfId="0" applyFont="1" applyFill="1" applyBorder="1" applyAlignment="1">
      <alignment horizontal="center" vertical="center" wrapText="1"/>
    </xf>
    <xf numFmtId="0" fontId="14" fillId="3" borderId="0" xfId="0" applyFont="1" applyFill="1" applyAlignment="1">
      <alignment vertical="center" wrapText="1"/>
    </xf>
    <xf numFmtId="0" fontId="13" fillId="4" borderId="16" xfId="0" applyFont="1" applyFill="1" applyBorder="1" applyAlignment="1">
      <alignment horizontal="center" vertical="center" textRotation="90" wrapText="1"/>
    </xf>
    <xf numFmtId="0" fontId="12" fillId="3" borderId="17" xfId="0" applyFont="1" applyFill="1" applyBorder="1" applyAlignment="1">
      <alignment vertical="center" wrapText="1"/>
    </xf>
    <xf numFmtId="4" fontId="8" fillId="3" borderId="17" xfId="0" applyNumberFormat="1" applyFont="1" applyFill="1" applyBorder="1" applyAlignment="1">
      <alignment horizontal="center" vertical="center" wrapText="1"/>
    </xf>
    <xf numFmtId="164" fontId="8" fillId="3" borderId="17" xfId="0" applyNumberFormat="1" applyFont="1" applyFill="1" applyBorder="1" applyAlignment="1" applyProtection="1">
      <alignment horizontal="center" vertical="center" wrapText="1"/>
      <protection locked="0"/>
    </xf>
    <xf numFmtId="3" fontId="12" fillId="3" borderId="17" xfId="0" applyNumberFormat="1" applyFont="1" applyFill="1" applyBorder="1" applyAlignment="1">
      <alignment horizontal="center" vertical="center" wrapText="1"/>
    </xf>
    <xf numFmtId="0" fontId="12" fillId="3" borderId="18" xfId="0" applyFont="1" applyFill="1" applyBorder="1" applyAlignment="1">
      <alignment horizontal="left" vertical="center" wrapText="1"/>
    </xf>
    <xf numFmtId="0" fontId="17" fillId="3" borderId="0" xfId="1" applyFont="1" applyFill="1" applyAlignment="1" applyProtection="1"/>
    <xf numFmtId="0" fontId="8" fillId="3" borderId="9" xfId="0" applyFont="1" applyFill="1" applyBorder="1" applyAlignment="1">
      <alignment horizontal="left" vertical="center" wrapText="1"/>
    </xf>
    <xf numFmtId="14" fontId="4" fillId="3" borderId="0" xfId="0" applyNumberFormat="1" applyFont="1" applyFill="1" applyBorder="1" applyAlignment="1">
      <alignment vertical="center" wrapText="1"/>
    </xf>
    <xf numFmtId="14" fontId="7" fillId="3" borderId="0" xfId="0" applyNumberFormat="1" applyFont="1" applyFill="1" applyBorder="1" applyAlignment="1">
      <alignment vertical="center" wrapText="1"/>
    </xf>
    <xf numFmtId="0" fontId="8" fillId="3" borderId="22" xfId="0" applyFont="1" applyFill="1" applyBorder="1" applyAlignment="1" applyProtection="1">
      <alignment vertical="center" wrapText="1"/>
      <protection locked="0"/>
    </xf>
    <xf numFmtId="0" fontId="19" fillId="3" borderId="6" xfId="0" applyFont="1" applyFill="1" applyBorder="1" applyAlignment="1">
      <alignment vertical="center" wrapText="1"/>
    </xf>
    <xf numFmtId="165" fontId="19" fillId="3" borderId="6" xfId="2" applyNumberFormat="1" applyFont="1" applyFill="1" applyBorder="1" applyAlignment="1">
      <alignment vertical="center" wrapText="1"/>
    </xf>
    <xf numFmtId="0" fontId="20" fillId="3" borderId="8" xfId="0" applyFont="1" applyFill="1" applyBorder="1" applyAlignment="1">
      <alignment vertical="center" wrapText="1"/>
    </xf>
    <xf numFmtId="4" fontId="21" fillId="3" borderId="8" xfId="0" applyNumberFormat="1" applyFont="1" applyFill="1" applyBorder="1" applyAlignment="1">
      <alignment horizontal="center" vertical="center" wrapText="1"/>
    </xf>
    <xf numFmtId="166" fontId="20" fillId="3" borderId="8" xfId="2" applyNumberFormat="1" applyFont="1" applyFill="1" applyBorder="1" applyAlignment="1">
      <alignment horizontal="center" vertical="center" wrapText="1"/>
    </xf>
    <xf numFmtId="0" fontId="20" fillId="3" borderId="20" xfId="0" applyFont="1" applyFill="1" applyBorder="1" applyAlignment="1">
      <alignment vertical="center" wrapText="1"/>
    </xf>
    <xf numFmtId="4" fontId="21" fillId="3" borderId="20" xfId="0" applyNumberFormat="1" applyFont="1" applyFill="1" applyBorder="1" applyAlignment="1">
      <alignment horizontal="center" vertical="center" wrapText="1"/>
    </xf>
    <xf numFmtId="166" fontId="20" fillId="3" borderId="20" xfId="2" applyNumberFormat="1" applyFont="1" applyFill="1" applyBorder="1" applyAlignment="1">
      <alignment horizontal="center" vertical="center" wrapText="1"/>
    </xf>
    <xf numFmtId="0" fontId="20" fillId="3" borderId="6" xfId="0" applyFont="1" applyFill="1" applyBorder="1" applyAlignment="1">
      <alignment vertical="center" wrapText="1"/>
    </xf>
    <xf numFmtId="4" fontId="21" fillId="3" borderId="6" xfId="0" applyNumberFormat="1" applyFont="1" applyFill="1" applyBorder="1" applyAlignment="1">
      <alignment horizontal="center" vertical="center" wrapText="1"/>
    </xf>
    <xf numFmtId="43" fontId="20" fillId="3" borderId="6" xfId="2" applyFont="1" applyFill="1" applyBorder="1" applyAlignment="1">
      <alignment horizontal="center" vertical="center" wrapText="1"/>
    </xf>
    <xf numFmtId="164" fontId="21" fillId="3" borderId="6" xfId="0" applyNumberFormat="1" applyFont="1" applyFill="1" applyBorder="1" applyAlignment="1" applyProtection="1">
      <alignment horizontal="center" vertical="center" wrapText="1"/>
      <protection locked="0"/>
    </xf>
    <xf numFmtId="0" fontId="24" fillId="4" borderId="7" xfId="0" applyFont="1" applyFill="1" applyBorder="1" applyAlignment="1">
      <alignment horizontal="center" vertical="center" textRotation="90" wrapText="1"/>
    </xf>
    <xf numFmtId="164" fontId="21" fillId="3" borderId="8" xfId="0" applyNumberFormat="1" applyFont="1" applyFill="1" applyBorder="1" applyAlignment="1" applyProtection="1">
      <alignment horizontal="center" vertical="center" wrapText="1"/>
      <protection locked="0"/>
    </xf>
    <xf numFmtId="3" fontId="20" fillId="3" borderId="8" xfId="0" applyNumberFormat="1" applyFont="1" applyFill="1" applyBorder="1" applyAlignment="1">
      <alignment horizontal="center" vertical="center" wrapText="1"/>
    </xf>
    <xf numFmtId="3" fontId="20" fillId="3" borderId="6" xfId="0" applyNumberFormat="1" applyFont="1" applyFill="1" applyBorder="1" applyAlignment="1">
      <alignment horizontal="center" vertical="center" wrapText="1"/>
    </xf>
    <xf numFmtId="43" fontId="19" fillId="3" borderId="0" xfId="2" applyFont="1" applyFill="1" applyBorder="1" applyAlignment="1"/>
    <xf numFmtId="0" fontId="10" fillId="3" borderId="0" xfId="0" applyFont="1" applyFill="1"/>
    <xf numFmtId="0" fontId="10" fillId="3" borderId="0" xfId="0" applyFont="1" applyFill="1" applyAlignment="1">
      <alignment horizontal="center"/>
    </xf>
    <xf numFmtId="14" fontId="25" fillId="3" borderId="0" xfId="0" applyNumberFormat="1" applyFont="1" applyFill="1" applyBorder="1" applyAlignment="1">
      <alignment horizontal="right" vertical="center" wrapText="1"/>
    </xf>
    <xf numFmtId="164" fontId="21" fillId="3" borderId="20" xfId="0" applyNumberFormat="1" applyFont="1" applyFill="1" applyBorder="1" applyAlignment="1" applyProtection="1">
      <alignment horizontal="center" vertical="center" wrapText="1"/>
      <protection locked="0"/>
    </xf>
    <xf numFmtId="164" fontId="26" fillId="3" borderId="8" xfId="0" applyNumberFormat="1" applyFont="1" applyFill="1" applyBorder="1" applyAlignment="1" applyProtection="1">
      <alignment horizontal="center" vertical="center" wrapText="1"/>
      <protection locked="0"/>
    </xf>
    <xf numFmtId="164" fontId="26" fillId="3" borderId="6" xfId="0" applyNumberFormat="1" applyFont="1" applyFill="1" applyBorder="1" applyAlignment="1" applyProtection="1">
      <alignment horizontal="center" vertical="center" wrapText="1"/>
      <protection locked="0"/>
    </xf>
    <xf numFmtId="0" fontId="18" fillId="3" borderId="17" xfId="0" applyFont="1" applyFill="1" applyBorder="1" applyAlignment="1">
      <alignment wrapText="1"/>
    </xf>
    <xf numFmtId="0" fontId="18" fillId="0" borderId="17" xfId="0" applyFont="1" applyBorder="1" applyAlignment="1">
      <alignment wrapText="1"/>
    </xf>
    <xf numFmtId="0" fontId="0" fillId="0" borderId="17" xfId="0" applyBorder="1" applyAlignment="1">
      <alignment wrapText="1"/>
    </xf>
    <xf numFmtId="4" fontId="9" fillId="2" borderId="1" xfId="0" applyNumberFormat="1" applyFont="1" applyFill="1" applyBorder="1" applyAlignment="1">
      <alignment horizontal="center" vertical="center" wrapText="1"/>
    </xf>
    <xf numFmtId="4" fontId="9" fillId="2" borderId="32" xfId="0" applyNumberFormat="1" applyFont="1" applyFill="1" applyBorder="1" applyAlignment="1">
      <alignment horizontal="center" vertical="center" wrapText="1"/>
    </xf>
    <xf numFmtId="0" fontId="8" fillId="3" borderId="30" xfId="0" applyFont="1" applyFill="1" applyBorder="1" applyAlignment="1">
      <alignment horizontal="left" vertical="center" wrapText="1"/>
    </xf>
    <xf numFmtId="0" fontId="3" fillId="0" borderId="31" xfId="0" applyFont="1" applyBorder="1" applyAlignment="1">
      <alignment horizontal="left" vertical="center" wrapText="1"/>
    </xf>
    <xf numFmtId="0" fontId="3" fillId="0" borderId="21" xfId="0" applyFont="1" applyBorder="1" applyAlignment="1">
      <alignment horizontal="left" vertical="center" wrapText="1"/>
    </xf>
    <xf numFmtId="0" fontId="3" fillId="2" borderId="26" xfId="0" applyFont="1" applyFill="1" applyBorder="1" applyAlignment="1">
      <alignment horizontal="center" vertical="center" wrapText="1"/>
    </xf>
    <xf numFmtId="0" fontId="0" fillId="0" borderId="27" xfId="0" applyBorder="1" applyAlignment="1"/>
    <xf numFmtId="0" fontId="0" fillId="0" borderId="28" xfId="0" applyBorder="1" applyAlignment="1"/>
    <xf numFmtId="0" fontId="0" fillId="0" borderId="29" xfId="0" applyBorder="1" applyAlignment="1"/>
    <xf numFmtId="0" fontId="11" fillId="3" borderId="0" xfId="0" applyFont="1" applyFill="1" applyAlignment="1">
      <alignment horizontal="center" vertical="center" wrapText="1"/>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9" fillId="2" borderId="11" xfId="0" applyFont="1" applyFill="1" applyBorder="1" applyAlignment="1">
      <alignment vertical="center" wrapText="1"/>
    </xf>
    <xf numFmtId="0" fontId="9" fillId="2" borderId="5" xfId="0" applyFont="1" applyFill="1" applyBorder="1" applyAlignment="1">
      <alignment vertical="center" wrapText="1"/>
    </xf>
    <xf numFmtId="4" fontId="9" fillId="2" borderId="4" xfId="0" applyNumberFormat="1" applyFont="1" applyFill="1" applyBorder="1" applyAlignment="1">
      <alignment horizontal="center" vertical="center" wrapText="1"/>
    </xf>
    <xf numFmtId="4" fontId="9" fillId="2" borderId="25"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25" xfId="0" applyNumberFormat="1" applyFont="1" applyFill="1" applyBorder="1" applyAlignment="1">
      <alignment horizontal="center" vertical="center" wrapText="1"/>
    </xf>
    <xf numFmtId="0" fontId="23" fillId="4" borderId="7" xfId="0" applyFont="1" applyFill="1" applyBorder="1" applyAlignment="1">
      <alignment horizontal="center" vertical="center" textRotation="90" wrapText="1"/>
    </xf>
    <xf numFmtId="0" fontId="23" fillId="4" borderId="19" xfId="0" applyFont="1" applyFill="1" applyBorder="1" applyAlignment="1">
      <alignment horizontal="center" vertical="center" textRotation="90" wrapText="1"/>
    </xf>
    <xf numFmtId="0" fontId="23" fillId="4" borderId="10" xfId="0" applyFont="1" applyFill="1" applyBorder="1" applyAlignment="1">
      <alignment horizontal="center" vertical="center" textRotation="90" wrapText="1"/>
    </xf>
    <xf numFmtId="0" fontId="18" fillId="3" borderId="23" xfId="0" applyFont="1" applyFill="1" applyBorder="1" applyAlignment="1" applyProtection="1">
      <alignment vertical="center" wrapText="1"/>
      <protection locked="0"/>
    </xf>
    <xf numFmtId="0" fontId="18" fillId="0" borderId="23" xfId="0" applyFont="1" applyBorder="1" applyAlignment="1">
      <alignment vertical="center" wrapText="1"/>
    </xf>
    <xf numFmtId="0" fontId="18" fillId="0" borderId="24" xfId="0" applyFont="1" applyBorder="1" applyAlignment="1">
      <alignment vertical="center" wrapText="1"/>
    </xf>
    <xf numFmtId="0" fontId="12" fillId="0" borderId="23" xfId="0" applyFont="1" applyBorder="1" applyAlignment="1">
      <alignment vertical="center" wrapText="1"/>
    </xf>
    <xf numFmtId="0" fontId="12" fillId="0" borderId="24" xfId="0" applyFont="1" applyBorder="1" applyAlignment="1">
      <alignment vertical="center" wrapText="1"/>
    </xf>
    <xf numFmtId="0" fontId="22" fillId="4" borderId="7" xfId="0" applyFont="1" applyFill="1" applyBorder="1" applyAlignment="1">
      <alignment horizontal="center" vertical="center" textRotation="90" wrapText="1"/>
    </xf>
    <xf numFmtId="0" fontId="22" fillId="4" borderId="10" xfId="0" applyFont="1" applyFill="1" applyBorder="1" applyAlignment="1">
      <alignment horizontal="center" vertical="center" textRotation="90" wrapText="1"/>
    </xf>
    <xf numFmtId="4" fontId="27" fillId="3" borderId="6" xfId="0" applyNumberFormat="1" applyFont="1" applyFill="1" applyBorder="1" applyAlignment="1">
      <alignment horizontal="center" vertical="center" wrapText="1"/>
    </xf>
    <xf numFmtId="164" fontId="27" fillId="3" borderId="6" xfId="0" applyNumberFormat="1" applyFont="1" applyFill="1" applyBorder="1" applyAlignment="1" applyProtection="1">
      <alignment horizontal="center" vertical="center" wrapText="1"/>
      <protection locked="0"/>
    </xf>
  </cellXfs>
  <cellStyles count="3">
    <cellStyle name="Hipervínculo" xfId="1" builtinId="8"/>
    <cellStyle name="Millares" xfId="2" builtinId="3"/>
    <cellStyle name="Normal" xfId="0" builtinId="0"/>
  </cellStyles>
  <dxfs count="0"/>
  <tableStyles count="0" defaultTableStyle="TableStyleMedium9" defaultPivotStyle="PivotStyleLight16"/>
  <colors>
    <mruColors>
      <color rgb="FF0000FF"/>
      <color rgb="FFB9C800"/>
      <color rgb="FF90802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0</xdr:rowOff>
    </xdr:from>
    <xdr:to>
      <xdr:col>1</xdr:col>
      <xdr:colOff>1736912</xdr:colOff>
      <xdr:row>6</xdr:row>
      <xdr:rowOff>569800</xdr:rowOff>
    </xdr:to>
    <xdr:pic>
      <xdr:nvPicPr>
        <xdr:cNvPr id="2" name="9 Imagen" descr="http://www.lonjasegovia.es/images/sampledata/logo.jpg"/>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00051" y="0"/>
          <a:ext cx="1717861" cy="159389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onjadesegovia.co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tabSelected="1" topLeftCell="A26" zoomScale="90" zoomScaleNormal="90" zoomScalePageLayoutView="85" workbookViewId="0">
      <selection activeCell="B33" sqref="B33:G33"/>
    </sheetView>
  </sheetViews>
  <sheetFormatPr baseColWidth="10" defaultRowHeight="12.75"/>
  <cols>
    <col min="1" max="1" width="5.7109375" style="1" customWidth="1"/>
    <col min="2" max="2" width="45.42578125" style="1" customWidth="1"/>
    <col min="3" max="3" width="13.85546875" style="6" customWidth="1"/>
    <col min="4" max="4" width="10.140625" style="10" customWidth="1"/>
    <col min="5" max="5" width="12.5703125" style="6" customWidth="1"/>
    <col min="6" max="6" width="14.140625" style="5" customWidth="1"/>
    <col min="7" max="7" width="9.28515625" style="2" customWidth="1"/>
    <col min="8" max="16384" width="11.42578125" style="1"/>
  </cols>
  <sheetData>
    <row r="1" spans="1:8" ht="12.75" customHeight="1">
      <c r="C1" s="64" t="s">
        <v>25</v>
      </c>
      <c r="D1" s="64"/>
      <c r="E1" s="64"/>
      <c r="F1" s="64"/>
    </row>
    <row r="2" spans="1:8" ht="12.75" customHeight="1">
      <c r="C2" s="64"/>
      <c r="D2" s="64"/>
      <c r="E2" s="64"/>
      <c r="F2" s="64"/>
    </row>
    <row r="3" spans="1:8" ht="12.75" customHeight="1">
      <c r="C3" s="64"/>
      <c r="D3" s="64"/>
      <c r="E3" s="64"/>
      <c r="F3" s="64"/>
    </row>
    <row r="4" spans="1:8" ht="12.75" customHeight="1">
      <c r="C4" s="64"/>
      <c r="D4" s="64"/>
      <c r="E4" s="64"/>
      <c r="F4" s="64"/>
    </row>
    <row r="5" spans="1:8" ht="18.75" customHeight="1">
      <c r="C5" s="64"/>
      <c r="D5" s="64"/>
      <c r="E5" s="64"/>
      <c r="F5" s="64"/>
      <c r="G5" s="3"/>
    </row>
    <row r="6" spans="1:8" ht="12.75" customHeight="1">
      <c r="C6" s="64"/>
      <c r="D6" s="64"/>
      <c r="E6" s="64"/>
      <c r="F6" s="64"/>
    </row>
    <row r="7" spans="1:8" s="46" customFormat="1" ht="59.25" customHeight="1">
      <c r="B7" s="47"/>
      <c r="C7" s="64"/>
      <c r="D7" s="64"/>
      <c r="E7" s="64"/>
      <c r="F7" s="64"/>
      <c r="G7" s="48" t="s">
        <v>34</v>
      </c>
    </row>
    <row r="8" spans="1:8" ht="27" customHeight="1">
      <c r="B8" s="24" t="s">
        <v>26</v>
      </c>
      <c r="C8" s="64"/>
      <c r="D8" s="64"/>
      <c r="E8" s="64"/>
      <c r="F8" s="64"/>
      <c r="G8" s="17"/>
    </row>
    <row r="9" spans="1:8" ht="2.25" customHeight="1" thickBot="1">
      <c r="C9" s="4"/>
      <c r="D9" s="9"/>
      <c r="E9" s="4"/>
      <c r="F9" s="26"/>
      <c r="G9" s="27"/>
    </row>
    <row r="10" spans="1:8" s="7" customFormat="1" ht="14.25" customHeight="1">
      <c r="A10" s="65"/>
      <c r="B10" s="66"/>
      <c r="C10" s="69" t="s">
        <v>0</v>
      </c>
      <c r="D10" s="71" t="s">
        <v>1</v>
      </c>
      <c r="E10" s="55" t="s">
        <v>2</v>
      </c>
      <c r="F10" s="60" t="s">
        <v>3</v>
      </c>
      <c r="G10" s="61"/>
    </row>
    <row r="11" spans="1:8" s="7" customFormat="1" ht="23.25" customHeight="1" thickBot="1">
      <c r="A11" s="67"/>
      <c r="B11" s="68"/>
      <c r="C11" s="70"/>
      <c r="D11" s="72"/>
      <c r="E11" s="56"/>
      <c r="F11" s="62"/>
      <c r="G11" s="63"/>
    </row>
    <row r="12" spans="1:8" s="7" customFormat="1" ht="22.5" customHeight="1" thickTop="1" thickBot="1">
      <c r="A12" s="11"/>
      <c r="B12" s="12"/>
      <c r="C12" s="12"/>
      <c r="D12" s="13"/>
      <c r="E12" s="14"/>
      <c r="F12" s="16" t="s">
        <v>15</v>
      </c>
      <c r="G12" s="15"/>
      <c r="H12" s="8"/>
    </row>
    <row r="13" spans="1:8" s="7" customFormat="1" ht="26.25" customHeight="1" thickTop="1">
      <c r="A13" s="73" t="s">
        <v>11</v>
      </c>
      <c r="B13" s="31" t="s">
        <v>18</v>
      </c>
      <c r="C13" s="32">
        <v>5.65</v>
      </c>
      <c r="D13" s="42">
        <v>0</v>
      </c>
      <c r="E13" s="32">
        <f>C13+D13</f>
        <v>5.65</v>
      </c>
      <c r="F13" s="33">
        <f>E13*11</f>
        <v>62.150000000000006</v>
      </c>
      <c r="G13" s="57" t="s">
        <v>4</v>
      </c>
      <c r="H13" s="8"/>
    </row>
    <row r="14" spans="1:8" s="7" customFormat="1" ht="27.75" customHeight="1">
      <c r="A14" s="74"/>
      <c r="B14" s="34" t="s">
        <v>19</v>
      </c>
      <c r="C14" s="35">
        <v>5.35</v>
      </c>
      <c r="D14" s="49">
        <v>0</v>
      </c>
      <c r="E14" s="35">
        <f>D14+C14</f>
        <v>5.35</v>
      </c>
      <c r="F14" s="36">
        <f>E14*11</f>
        <v>58.849999999999994</v>
      </c>
      <c r="G14" s="58"/>
      <c r="H14" s="8"/>
    </row>
    <row r="15" spans="1:8" s="7" customFormat="1" ht="24.75" customHeight="1">
      <c r="A15" s="75"/>
      <c r="B15" s="37" t="s">
        <v>5</v>
      </c>
      <c r="C15" s="38">
        <v>5.0999999999999996</v>
      </c>
      <c r="D15" s="40">
        <v>0</v>
      </c>
      <c r="E15" s="38">
        <f>C15+D15</f>
        <v>5.0999999999999996</v>
      </c>
      <c r="F15" s="39">
        <f>E15*11</f>
        <v>56.099999999999994</v>
      </c>
      <c r="G15" s="58"/>
      <c r="H15" s="8"/>
    </row>
    <row r="16" spans="1:8" s="7" customFormat="1" ht="26.25" customHeight="1">
      <c r="A16" s="75"/>
      <c r="B16" s="37" t="s">
        <v>32</v>
      </c>
      <c r="C16" s="38">
        <v>4.45</v>
      </c>
      <c r="D16" s="40">
        <v>0</v>
      </c>
      <c r="E16" s="38">
        <f>C16+D16</f>
        <v>4.45</v>
      </c>
      <c r="F16" s="39">
        <f>E16*11</f>
        <v>48.95</v>
      </c>
      <c r="G16" s="58"/>
      <c r="H16" s="8"/>
    </row>
    <row r="17" spans="1:8" s="7" customFormat="1" ht="29.25" customHeight="1">
      <c r="A17" s="75"/>
      <c r="B17" s="37" t="s">
        <v>6</v>
      </c>
      <c r="C17" s="38">
        <v>4.7</v>
      </c>
      <c r="D17" s="40">
        <v>0</v>
      </c>
      <c r="E17" s="38">
        <f t="shared" ref="E17:E24" si="0">D17+C17</f>
        <v>4.7</v>
      </c>
      <c r="F17" s="39">
        <f>E17*13</f>
        <v>61.1</v>
      </c>
      <c r="G17" s="58"/>
      <c r="H17" s="8"/>
    </row>
    <row r="18" spans="1:8" s="7" customFormat="1" ht="27" customHeight="1">
      <c r="A18" s="75"/>
      <c r="B18" s="29" t="s">
        <v>7</v>
      </c>
      <c r="C18" s="38">
        <v>3.6</v>
      </c>
      <c r="D18" s="40">
        <v>0</v>
      </c>
      <c r="E18" s="38">
        <f t="shared" si="0"/>
        <v>3.6</v>
      </c>
      <c r="F18" s="39">
        <f>E18*17.05</f>
        <v>61.38</v>
      </c>
      <c r="G18" s="58"/>
      <c r="H18" s="8"/>
    </row>
    <row r="19" spans="1:8" s="7" customFormat="1" ht="24.75" customHeight="1">
      <c r="A19" s="75"/>
      <c r="B19" s="29" t="s">
        <v>8</v>
      </c>
      <c r="C19" s="38">
        <v>3.3</v>
      </c>
      <c r="D19" s="40">
        <v>0</v>
      </c>
      <c r="E19" s="38">
        <f t="shared" si="0"/>
        <v>3.3</v>
      </c>
      <c r="F19" s="39">
        <f>E19*21.05</f>
        <v>69.465000000000003</v>
      </c>
      <c r="G19" s="58"/>
      <c r="H19" s="8"/>
    </row>
    <row r="20" spans="1:8" s="7" customFormat="1" ht="24.75" customHeight="1">
      <c r="A20" s="75"/>
      <c r="B20" s="29" t="s">
        <v>16</v>
      </c>
      <c r="C20" s="38">
        <v>3.1</v>
      </c>
      <c r="D20" s="40">
        <v>0</v>
      </c>
      <c r="E20" s="38">
        <f t="shared" si="0"/>
        <v>3.1</v>
      </c>
      <c r="F20" s="39">
        <f>E20*24.25</f>
        <v>75.174999999999997</v>
      </c>
      <c r="G20" s="58"/>
      <c r="H20" s="8"/>
    </row>
    <row r="21" spans="1:8" s="7" customFormat="1" ht="23.25" customHeight="1">
      <c r="A21" s="75"/>
      <c r="B21" s="29" t="s">
        <v>9</v>
      </c>
      <c r="C21" s="38">
        <v>3.05</v>
      </c>
      <c r="D21" s="40">
        <v>0</v>
      </c>
      <c r="E21" s="38">
        <f t="shared" si="0"/>
        <v>3.05</v>
      </c>
      <c r="F21" s="39">
        <f>E21*26.75</f>
        <v>81.587499999999991</v>
      </c>
      <c r="G21" s="58"/>
      <c r="H21" s="8"/>
    </row>
    <row r="22" spans="1:8" s="7" customFormat="1" ht="24.75" customHeight="1">
      <c r="A22" s="75"/>
      <c r="B22" s="29" t="s">
        <v>10</v>
      </c>
      <c r="C22" s="38">
        <v>2.9</v>
      </c>
      <c r="D22" s="40">
        <v>0</v>
      </c>
      <c r="E22" s="38">
        <f t="shared" si="0"/>
        <v>2.9</v>
      </c>
      <c r="F22" s="39">
        <f>E22*31.05</f>
        <v>90.045000000000002</v>
      </c>
      <c r="G22" s="58"/>
      <c r="H22" s="8"/>
    </row>
    <row r="23" spans="1:8" s="7" customFormat="1" ht="21.75" customHeight="1">
      <c r="A23" s="75"/>
      <c r="B23" s="29" t="s">
        <v>20</v>
      </c>
      <c r="C23" s="38">
        <v>0.75</v>
      </c>
      <c r="D23" s="40">
        <v>0</v>
      </c>
      <c r="E23" s="38">
        <f t="shared" si="0"/>
        <v>0.75</v>
      </c>
      <c r="F23" s="39">
        <f>E23*50</f>
        <v>37.5</v>
      </c>
      <c r="G23" s="58"/>
      <c r="H23" s="8"/>
    </row>
    <row r="24" spans="1:8" s="7" customFormat="1" ht="43.5" customHeight="1">
      <c r="A24" s="75"/>
      <c r="B24" s="30" t="s">
        <v>21</v>
      </c>
      <c r="C24" s="38">
        <v>0.5</v>
      </c>
      <c r="D24" s="40">
        <v>0</v>
      </c>
      <c r="E24" s="38">
        <f t="shared" si="0"/>
        <v>0.5</v>
      </c>
      <c r="F24" s="45">
        <f>E24*50</f>
        <v>25</v>
      </c>
      <c r="G24" s="59"/>
      <c r="H24" s="8"/>
    </row>
    <row r="25" spans="1:8" s="7" customFormat="1" ht="169.5" customHeight="1" thickBot="1">
      <c r="A25" s="28"/>
      <c r="B25" s="76" t="s">
        <v>35</v>
      </c>
      <c r="C25" s="77"/>
      <c r="D25" s="77"/>
      <c r="E25" s="77"/>
      <c r="F25" s="77"/>
      <c r="G25" s="78"/>
      <c r="H25" s="8"/>
    </row>
    <row r="26" spans="1:8" s="7" customFormat="1" ht="24" customHeight="1" thickTop="1">
      <c r="A26" s="81" t="s">
        <v>23</v>
      </c>
      <c r="B26" s="31" t="s">
        <v>17</v>
      </c>
      <c r="C26" s="32">
        <v>147</v>
      </c>
      <c r="D26" s="50">
        <v>2</v>
      </c>
      <c r="E26" s="32">
        <f t="shared" ref="E26:E31" si="1">D26+C26</f>
        <v>149</v>
      </c>
      <c r="F26" s="43">
        <f t="shared" ref="F26:F31" si="2">E26*166.386</f>
        <v>24791.513999999999</v>
      </c>
      <c r="G26" s="57" t="s">
        <v>13</v>
      </c>
      <c r="H26" s="8"/>
    </row>
    <row r="27" spans="1:8" s="7" customFormat="1" ht="24" customHeight="1">
      <c r="A27" s="82"/>
      <c r="B27" s="37" t="s">
        <v>33</v>
      </c>
      <c r="C27" s="38">
        <v>171</v>
      </c>
      <c r="D27" s="51">
        <v>2</v>
      </c>
      <c r="E27" s="38">
        <f t="shared" si="1"/>
        <v>173</v>
      </c>
      <c r="F27" s="44">
        <f t="shared" si="2"/>
        <v>28784.777999999998</v>
      </c>
      <c r="G27" s="58"/>
      <c r="H27" s="8"/>
    </row>
    <row r="28" spans="1:8" s="7" customFormat="1" ht="24" customHeight="1">
      <c r="A28" s="82"/>
      <c r="B28" s="29" t="s">
        <v>28</v>
      </c>
      <c r="C28" s="38">
        <v>300</v>
      </c>
      <c r="D28" s="40">
        <v>0</v>
      </c>
      <c r="E28" s="38">
        <f>C28+D28</f>
        <v>300</v>
      </c>
      <c r="F28" s="44">
        <f t="shared" si="2"/>
        <v>49915.799999999996</v>
      </c>
      <c r="G28" s="58"/>
      <c r="H28" s="8"/>
    </row>
    <row r="29" spans="1:8" s="7" customFormat="1" ht="24" customHeight="1">
      <c r="A29" s="82"/>
      <c r="B29" s="37" t="s">
        <v>29</v>
      </c>
      <c r="C29" s="38">
        <v>140</v>
      </c>
      <c r="D29" s="40">
        <v>0</v>
      </c>
      <c r="E29" s="38">
        <f>D29+C29</f>
        <v>140</v>
      </c>
      <c r="F29" s="44">
        <f t="shared" si="2"/>
        <v>23294.04</v>
      </c>
      <c r="G29" s="58"/>
      <c r="H29" s="8"/>
    </row>
    <row r="30" spans="1:8" s="7" customFormat="1" ht="27" customHeight="1">
      <c r="A30" s="82"/>
      <c r="B30" s="37" t="s">
        <v>14</v>
      </c>
      <c r="C30" s="83">
        <v>0</v>
      </c>
      <c r="D30" s="84">
        <v>0</v>
      </c>
      <c r="E30" s="83">
        <v>330</v>
      </c>
      <c r="F30" s="44">
        <f t="shared" si="2"/>
        <v>54907.38</v>
      </c>
      <c r="G30" s="58"/>
      <c r="H30" s="8"/>
    </row>
    <row r="31" spans="1:8" s="7" customFormat="1" ht="28.5" customHeight="1">
      <c r="A31" s="82"/>
      <c r="B31" s="37" t="s">
        <v>12</v>
      </c>
      <c r="C31" s="38">
        <v>139</v>
      </c>
      <c r="D31" s="51">
        <v>2</v>
      </c>
      <c r="E31" s="38">
        <f t="shared" si="1"/>
        <v>141</v>
      </c>
      <c r="F31" s="44">
        <f t="shared" si="2"/>
        <v>23460.425999999999</v>
      </c>
      <c r="G31" s="59"/>
      <c r="H31" s="8"/>
    </row>
    <row r="32" spans="1:8" s="7" customFormat="1" ht="8.25" customHeight="1">
      <c r="A32" s="18"/>
      <c r="B32" s="19"/>
      <c r="C32" s="20"/>
      <c r="D32" s="21"/>
      <c r="E32" s="20"/>
      <c r="F32" s="22"/>
      <c r="G32" s="23"/>
      <c r="H32" s="8"/>
    </row>
    <row r="33" spans="1:7" s="7" customFormat="1" ht="120.75" customHeight="1" thickBot="1">
      <c r="A33" s="28"/>
      <c r="B33" s="76" t="s">
        <v>36</v>
      </c>
      <c r="C33" s="79"/>
      <c r="D33" s="79"/>
      <c r="E33" s="79"/>
      <c r="F33" s="79"/>
      <c r="G33" s="80"/>
    </row>
    <row r="34" spans="1:7" s="7" customFormat="1" ht="55.5" customHeight="1" thickTop="1" thickBot="1">
      <c r="A34" s="41" t="s">
        <v>30</v>
      </c>
      <c r="B34" s="31" t="s">
        <v>31</v>
      </c>
      <c r="C34" s="32">
        <v>144</v>
      </c>
      <c r="D34" s="42">
        <v>0</v>
      </c>
      <c r="E34" s="32">
        <f t="shared" ref="E34" si="3">D34+C34</f>
        <v>144</v>
      </c>
      <c r="F34" s="43">
        <f>E34*166.386</f>
        <v>23959.583999999999</v>
      </c>
      <c r="G34" s="25" t="s">
        <v>24</v>
      </c>
    </row>
    <row r="35" spans="1:7" ht="45" customHeight="1" thickTop="1">
      <c r="A35" s="41" t="s">
        <v>22</v>
      </c>
      <c r="B35" s="31" t="s">
        <v>27</v>
      </c>
      <c r="C35" s="32">
        <v>24</v>
      </c>
      <c r="D35" s="42">
        <v>0</v>
      </c>
      <c r="E35" s="32">
        <f t="shared" ref="E35" si="4">D35+C35</f>
        <v>24</v>
      </c>
      <c r="F35" s="43">
        <f>E35*166.386</f>
        <v>3993.2640000000001</v>
      </c>
      <c r="G35" s="25" t="s">
        <v>24</v>
      </c>
    </row>
    <row r="36" spans="1:7" ht="32.25" customHeight="1">
      <c r="B36" s="52"/>
      <c r="C36" s="53"/>
      <c r="D36" s="53"/>
      <c r="E36" s="54"/>
      <c r="F36" s="54"/>
      <c r="G36" s="54"/>
    </row>
  </sheetData>
  <sheetProtection selectLockedCells="1"/>
  <mergeCells count="13">
    <mergeCell ref="B36:G36"/>
    <mergeCell ref="E10:E11"/>
    <mergeCell ref="G13:G24"/>
    <mergeCell ref="F10:G11"/>
    <mergeCell ref="C1:F8"/>
    <mergeCell ref="A10:B11"/>
    <mergeCell ref="C10:C11"/>
    <mergeCell ref="D10:D11"/>
    <mergeCell ref="A13:A24"/>
    <mergeCell ref="G26:G31"/>
    <mergeCell ref="B25:G25"/>
    <mergeCell ref="B33:G33"/>
    <mergeCell ref="A26:A31"/>
  </mergeCells>
  <phoneticPr fontId="2" type="noConversion"/>
  <hyperlinks>
    <hyperlink ref="B8" r:id="rId1"/>
  </hyperlinks>
  <printOptions horizontalCentered="1" verticalCentered="1"/>
  <pageMargins left="0.78740157480314965" right="0.23622047244094491" top="0.19685039370078741" bottom="0.19685039370078741" header="0.31496062992125984" footer="0.31496062992125984"/>
  <pageSetup paperSize="9" scale="49" fitToWidth="0"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Hoja3</vt:lpstr>
      <vt:lpstr>Hoja3!Área_de_impresión</vt:lpstr>
    </vt:vector>
  </TitlesOfParts>
  <Company>Dark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Gestiagua</dc:creator>
  <cp:lastModifiedBy>Acer</cp:lastModifiedBy>
  <cp:lastPrinted>2018-09-20T07:35:31Z</cp:lastPrinted>
  <dcterms:created xsi:type="dcterms:W3CDTF">2007-10-19T16:17:42Z</dcterms:created>
  <dcterms:modified xsi:type="dcterms:W3CDTF">2020-09-24T13:07:11Z</dcterms:modified>
</cp:coreProperties>
</file>