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Precios lonja 2021\"/>
    </mc:Choice>
  </mc:AlternateContent>
  <bookViews>
    <workbookView xWindow="0" yWindow="0" windowWidth="23040" windowHeight="9192"/>
  </bookViews>
  <sheets>
    <sheet name="Hoja3" sheetId="3" r:id="rId1"/>
  </sheets>
  <definedNames>
    <definedName name="_xlnm.Print_Area" localSheetId="0">Hoja3!$A$1:$G$36</definedName>
  </definedNames>
  <calcPr calcId="162913"/>
</workbook>
</file>

<file path=xl/calcChain.xml><?xml version="1.0" encoding="utf-8"?>
<calcChain xmlns="http://schemas.openxmlformats.org/spreadsheetml/2006/main">
  <c r="E13" i="3" l="1"/>
  <c r="E15" i="3"/>
  <c r="E24" i="3" l="1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F15" i="3"/>
  <c r="E14" i="3"/>
  <c r="F14" i="3" s="1"/>
  <c r="F13" i="3"/>
  <c r="E26" i="3"/>
  <c r="F26" i="3" s="1"/>
  <c r="E27" i="3"/>
  <c r="F27" i="3" s="1"/>
  <c r="E28" i="3"/>
  <c r="F28" i="3" s="1"/>
  <c r="E29" i="3"/>
  <c r="F29" i="3" s="1"/>
  <c r="E31" i="3"/>
  <c r="F31" i="3" s="1"/>
  <c r="E34" i="3"/>
  <c r="F34" i="3" s="1"/>
  <c r="E35" i="3"/>
  <c r="F35" i="3" s="1"/>
</calcChain>
</file>

<file path=xl/sharedStrings.xml><?xml version="1.0" encoding="utf-8"?>
<sst xmlns="http://schemas.openxmlformats.org/spreadsheetml/2006/main" count="38" uniqueCount="37">
  <si>
    <t>Precio semana anterior</t>
  </si>
  <si>
    <t>Difer.</t>
  </si>
  <si>
    <t>Precio semana actual</t>
  </si>
  <si>
    <t>Medida</t>
  </si>
  <si>
    <t>Kg/vivo sobre granja</t>
  </si>
  <si>
    <t>Cordero lechal 10-12 Kg.</t>
  </si>
  <si>
    <t>Cordero lechal 12,1-15 kg.</t>
  </si>
  <si>
    <t>Cordero recental 15,1-19 Kg.</t>
  </si>
  <si>
    <t>Cordero pascual 19,1-23 Kg.</t>
  </si>
  <si>
    <t>Cordero pascual 25,5-28 Kg.</t>
  </si>
  <si>
    <t>Cordero grande 28,1-34 Kg.</t>
  </si>
  <si>
    <t>OVINO</t>
  </si>
  <si>
    <t>Centeno</t>
  </si>
  <si>
    <t>Tm/ Origen agricultor</t>
  </si>
  <si>
    <t>Girasol   9-2-44</t>
  </si>
  <si>
    <t>Euros / Ud.</t>
  </si>
  <si>
    <t>Cordero pascual 23,1-25,50 Kg.</t>
  </si>
  <si>
    <t xml:space="preserve">Cordero Extra </t>
  </si>
  <si>
    <t>Cordero Segolechal</t>
  </si>
  <si>
    <t>Ovejas desvieje Primera 50 Kgs</t>
  </si>
  <si>
    <t xml:space="preserve">Ovejas desvieje Segunda 50 Kgs. </t>
  </si>
  <si>
    <t xml:space="preserve">paja </t>
  </si>
  <si>
    <t>cereales</t>
  </si>
  <si>
    <t>€/Tm/ Origen agricultor</t>
  </si>
  <si>
    <r>
      <t xml:space="preserve">LONJA AGROPECUARIA DE SEGOVIA          </t>
    </r>
    <r>
      <rPr>
        <b/>
        <sz val="16"/>
        <color rgb="FF90802F"/>
        <rFont val="Arial"/>
        <family val="2"/>
      </rPr>
      <t>COTIZACIONES</t>
    </r>
  </si>
  <si>
    <t>www.lonjadesegovia.com</t>
  </si>
  <si>
    <t>Paja paquete empacada</t>
  </si>
  <si>
    <t>Colza 9-2-42 (Hum-Imp-gras)</t>
  </si>
  <si>
    <t>Avena</t>
  </si>
  <si>
    <t>alfalfa</t>
  </si>
  <si>
    <t>paquete empacada</t>
  </si>
  <si>
    <t>Cordero Nodriza y 2ª</t>
  </si>
  <si>
    <r>
      <t xml:space="preserve">Trigo pienso 72 kg/Hl. </t>
    </r>
    <r>
      <rPr>
        <b/>
        <sz val="18"/>
        <rFont val="Arial"/>
        <family val="2"/>
      </rPr>
      <t xml:space="preserve"> </t>
    </r>
  </si>
  <si>
    <t xml:space="preserve"> Cebada de 62 kgHl</t>
  </si>
  <si>
    <t xml:space="preserve">  22 de abril 2021</t>
  </si>
  <si>
    <t xml:space="preserve">repeticion esta semana para todas las categorias, las ventas con la hosteleria a medias, madrid cerrado, no estan siendo buenas, se congela mucho cordero,esto se compensa con que no hay demasiados animales de calidad a la venta desde las ganaderias. </t>
  </si>
  <si>
    <t>Esto contrasta con lo que está ocurriendo en los mercados internacionales donde los precios se han disparado estos últimos días y alcanzan máximos en 8 años.
Así en EEUU el trigo cotizaba hoy a 240 $/t y el maíz a 241 $/t, mientras que en Francia el trigo cotizaba a 230,25 ?/t y el maíz a 227,50 ?/t (entrega mayo).
Los Fondos de Inversión han vuelto a entrar a saco puesto que ven en el cereal una apuesta segura, apoyados en los riesgos meteorológicos en EEUU en maíz y soja, la preocupación en Francia después de las fuertes heladas de primeros de abril,  y la sequía actual a lo que se suma una estimación a la baja de cosecha de maíz en Brasil.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</si>
</sst>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0_ ;[Red]\-0.00\ "/>
    <numFmt numFmtId="165" formatCode="_-* #,##0.000\ _€_-;\-* #,##0.000\ _€_-;_-* &quot;-&quot;???\ _€_-;_-@_-"/>
    <numFmt numFmtId="166" formatCode="_-* #,##0\ _€_-;\-* #,##0\ _€_-;_-* &quot;-&quot;??\ _€_-;_-@_-"/>
  </numFmts>
  <fonts count="2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26"/>
      <color rgb="FFFF0000"/>
      <name val="Tahoma"/>
      <family val="2"/>
    </font>
    <font>
      <sz val="10"/>
      <name val="Arial"/>
      <family val="2"/>
    </font>
    <font>
      <b/>
      <sz val="16"/>
      <color rgb="FF90802F"/>
      <name val="Arial"/>
      <family val="2"/>
    </font>
    <font>
      <u/>
      <sz val="2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color theme="0"/>
      <name val="Arial"/>
      <family val="2"/>
    </font>
    <font>
      <b/>
      <sz val="28"/>
      <color theme="0"/>
      <name val="Arial"/>
      <family val="2"/>
    </font>
    <font>
      <b/>
      <sz val="14"/>
      <color theme="0"/>
      <name val="Arial"/>
      <family val="2"/>
    </font>
    <font>
      <b/>
      <sz val="11"/>
      <color rgb="FF0000FF"/>
      <name val="Arial"/>
      <family val="2"/>
    </font>
    <font>
      <b/>
      <sz val="18"/>
      <color theme="1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85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3" fillId="4" borderId="16" xfId="0" applyFont="1" applyFill="1" applyBorder="1" applyAlignment="1">
      <alignment horizontal="center" vertical="center" textRotation="90" wrapText="1"/>
    </xf>
    <xf numFmtId="0" fontId="12" fillId="3" borderId="17" xfId="0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7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7" fillId="3" borderId="0" xfId="1" applyFont="1" applyFill="1" applyAlignment="1" applyProtection="1"/>
    <xf numFmtId="0" fontId="8" fillId="3" borderId="9" xfId="0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22" xfId="0" applyFont="1" applyFill="1" applyBorder="1" applyAlignment="1" applyProtection="1">
      <alignment vertical="center" wrapText="1"/>
      <protection locked="0"/>
    </xf>
    <xf numFmtId="0" fontId="19" fillId="3" borderId="6" xfId="0" applyFont="1" applyFill="1" applyBorder="1" applyAlignment="1">
      <alignment vertical="center" wrapText="1"/>
    </xf>
    <xf numFmtId="165" fontId="19" fillId="3" borderId="6" xfId="2" applyNumberFormat="1" applyFont="1" applyFill="1" applyBorder="1" applyAlignment="1">
      <alignment vertical="center" wrapText="1"/>
    </xf>
    <xf numFmtId="0" fontId="20" fillId="3" borderId="8" xfId="0" applyFont="1" applyFill="1" applyBorder="1" applyAlignment="1">
      <alignment vertical="center" wrapText="1"/>
    </xf>
    <xf numFmtId="4" fontId="21" fillId="3" borderId="8" xfId="0" applyNumberFormat="1" applyFont="1" applyFill="1" applyBorder="1" applyAlignment="1">
      <alignment horizontal="center" vertical="center" wrapText="1"/>
    </xf>
    <xf numFmtId="166" fontId="20" fillId="3" borderId="8" xfId="2" applyNumberFormat="1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vertical="center" wrapText="1"/>
    </xf>
    <xf numFmtId="4" fontId="21" fillId="3" borderId="20" xfId="0" applyNumberFormat="1" applyFont="1" applyFill="1" applyBorder="1" applyAlignment="1">
      <alignment horizontal="center" vertical="center" wrapText="1"/>
    </xf>
    <xf numFmtId="166" fontId="20" fillId="3" borderId="20" xfId="2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vertical="center" wrapText="1"/>
    </xf>
    <xf numFmtId="4" fontId="21" fillId="3" borderId="6" xfId="0" applyNumberFormat="1" applyFont="1" applyFill="1" applyBorder="1" applyAlignment="1">
      <alignment horizontal="center" vertical="center" wrapText="1"/>
    </xf>
    <xf numFmtId="43" fontId="20" fillId="3" borderId="6" xfId="2" applyFont="1" applyFill="1" applyBorder="1" applyAlignment="1">
      <alignment horizontal="center" vertical="center" wrapText="1"/>
    </xf>
    <xf numFmtId="164" fontId="2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7" xfId="0" applyFont="1" applyFill="1" applyBorder="1" applyAlignment="1">
      <alignment horizontal="center" vertical="center" textRotation="90" wrapText="1"/>
    </xf>
    <xf numFmtId="164" fontId="21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20" fillId="3" borderId="8" xfId="0" applyNumberFormat="1" applyFont="1" applyFill="1" applyBorder="1" applyAlignment="1">
      <alignment horizontal="center" vertical="center" wrapText="1"/>
    </xf>
    <xf numFmtId="3" fontId="20" fillId="3" borderId="6" xfId="0" applyNumberFormat="1" applyFont="1" applyFill="1" applyBorder="1" applyAlignment="1">
      <alignment horizontal="center" vertical="center" wrapText="1"/>
    </xf>
    <xf numFmtId="43" fontId="19" fillId="3" borderId="0" xfId="2" applyFont="1" applyFill="1" applyBorder="1" applyAlignment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14" fontId="25" fillId="3" borderId="0" xfId="0" applyNumberFormat="1" applyFont="1" applyFill="1" applyBorder="1" applyAlignment="1">
      <alignment horizontal="right" vertical="center" wrapText="1"/>
    </xf>
    <xf numFmtId="4" fontId="26" fillId="3" borderId="6" xfId="0" applyNumberFormat="1" applyFont="1" applyFill="1" applyBorder="1" applyAlignment="1">
      <alignment horizontal="center" vertical="center" wrapText="1"/>
    </xf>
    <xf numFmtId="164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textRotation="90" wrapText="1"/>
    </xf>
    <xf numFmtId="0" fontId="23" fillId="4" borderId="19" xfId="0" applyFont="1" applyFill="1" applyBorder="1" applyAlignment="1">
      <alignment horizontal="center" vertical="center" textRotation="90" wrapText="1"/>
    </xf>
    <xf numFmtId="0" fontId="23" fillId="4" borderId="10" xfId="0" applyFont="1" applyFill="1" applyBorder="1" applyAlignment="1">
      <alignment horizontal="center" vertical="center" textRotation="90" wrapText="1"/>
    </xf>
    <xf numFmtId="0" fontId="18" fillId="3" borderId="23" xfId="0" applyFont="1" applyFill="1" applyBorder="1" applyAlignment="1" applyProtection="1">
      <alignment vertical="center" wrapText="1"/>
      <protection locked="0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22" fillId="4" borderId="7" xfId="0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 textRotation="90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B9C800"/>
      <color rgb="FF908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="90" zoomScaleNormal="90" zoomScalePageLayoutView="85" workbookViewId="0">
      <selection activeCell="B33" sqref="B33:G33"/>
    </sheetView>
  </sheetViews>
  <sheetFormatPr baseColWidth="10" defaultColWidth="11.44140625" defaultRowHeight="13.2" x14ac:dyDescent="0.25"/>
  <cols>
    <col min="1" max="1" width="5.6640625" style="1" customWidth="1"/>
    <col min="2" max="2" width="45.44140625" style="1" customWidth="1"/>
    <col min="3" max="3" width="13.88671875" style="6" customWidth="1"/>
    <col min="4" max="4" width="11.33203125" style="10" customWidth="1"/>
    <col min="5" max="5" width="12.5546875" style="6" customWidth="1"/>
    <col min="6" max="6" width="14.109375" style="5" customWidth="1"/>
    <col min="7" max="7" width="9.33203125" style="2" customWidth="1"/>
    <col min="8" max="16384" width="11.44140625" style="1"/>
  </cols>
  <sheetData>
    <row r="1" spans="1:8" ht="12.75" customHeight="1" x14ac:dyDescent="0.25">
      <c r="C1" s="66" t="s">
        <v>24</v>
      </c>
      <c r="D1" s="66"/>
      <c r="E1" s="66"/>
      <c r="F1" s="66"/>
    </row>
    <row r="2" spans="1:8" ht="12.75" customHeight="1" x14ac:dyDescent="0.25">
      <c r="C2" s="66"/>
      <c r="D2" s="66"/>
      <c r="E2" s="66"/>
      <c r="F2" s="66"/>
    </row>
    <row r="3" spans="1:8" ht="12.75" customHeight="1" x14ac:dyDescent="0.25">
      <c r="C3" s="66"/>
      <c r="D3" s="66"/>
      <c r="E3" s="66"/>
      <c r="F3" s="66"/>
    </row>
    <row r="4" spans="1:8" ht="12.75" customHeight="1" x14ac:dyDescent="0.25">
      <c r="C4" s="66"/>
      <c r="D4" s="66"/>
      <c r="E4" s="66"/>
      <c r="F4" s="66"/>
    </row>
    <row r="5" spans="1:8" ht="18.75" customHeight="1" x14ac:dyDescent="0.25">
      <c r="C5" s="66"/>
      <c r="D5" s="66"/>
      <c r="E5" s="66"/>
      <c r="F5" s="66"/>
      <c r="G5" s="3"/>
    </row>
    <row r="6" spans="1:8" ht="12.75" customHeight="1" x14ac:dyDescent="0.25">
      <c r="C6" s="66"/>
      <c r="D6" s="66"/>
      <c r="E6" s="66"/>
      <c r="F6" s="66"/>
    </row>
    <row r="7" spans="1:8" s="46" customFormat="1" ht="59.25" customHeight="1" x14ac:dyDescent="0.25">
      <c r="B7" s="47"/>
      <c r="C7" s="66"/>
      <c r="D7" s="66"/>
      <c r="E7" s="66"/>
      <c r="F7" s="66"/>
      <c r="G7" s="48" t="s">
        <v>34</v>
      </c>
    </row>
    <row r="8" spans="1:8" ht="27" customHeight="1" x14ac:dyDescent="0.4">
      <c r="B8" s="24" t="s">
        <v>25</v>
      </c>
      <c r="C8" s="66"/>
      <c r="D8" s="66"/>
      <c r="E8" s="66"/>
      <c r="F8" s="66"/>
      <c r="G8" s="17"/>
    </row>
    <row r="9" spans="1:8" ht="2.25" customHeight="1" thickBot="1" x14ac:dyDescent="0.3">
      <c r="C9" s="4"/>
      <c r="D9" s="9"/>
      <c r="E9" s="4"/>
      <c r="F9" s="26"/>
      <c r="G9" s="27"/>
    </row>
    <row r="10" spans="1:8" s="7" customFormat="1" ht="14.25" customHeight="1" x14ac:dyDescent="0.25">
      <c r="A10" s="67"/>
      <c r="B10" s="68"/>
      <c r="C10" s="71" t="s">
        <v>0</v>
      </c>
      <c r="D10" s="73" t="s">
        <v>1</v>
      </c>
      <c r="E10" s="57" t="s">
        <v>2</v>
      </c>
      <c r="F10" s="62" t="s">
        <v>3</v>
      </c>
      <c r="G10" s="63"/>
    </row>
    <row r="11" spans="1:8" s="7" customFormat="1" ht="23.25" customHeight="1" thickBot="1" x14ac:dyDescent="0.3">
      <c r="A11" s="69"/>
      <c r="B11" s="70"/>
      <c r="C11" s="72"/>
      <c r="D11" s="74"/>
      <c r="E11" s="58"/>
      <c r="F11" s="64"/>
      <c r="G11" s="65"/>
    </row>
    <row r="12" spans="1:8" s="7" customFormat="1" ht="22.5" customHeight="1" thickTop="1" thickBot="1" x14ac:dyDescent="0.3">
      <c r="A12" s="11"/>
      <c r="B12" s="12"/>
      <c r="C12" s="12"/>
      <c r="D12" s="13"/>
      <c r="E12" s="14"/>
      <c r="F12" s="16" t="s">
        <v>15</v>
      </c>
      <c r="G12" s="15"/>
      <c r="H12" s="8"/>
    </row>
    <row r="13" spans="1:8" s="7" customFormat="1" ht="26.25" customHeight="1" thickTop="1" x14ac:dyDescent="0.25">
      <c r="A13" s="75" t="s">
        <v>11</v>
      </c>
      <c r="B13" s="31" t="s">
        <v>17</v>
      </c>
      <c r="C13" s="32">
        <v>4.8</v>
      </c>
      <c r="D13" s="52">
        <v>0</v>
      </c>
      <c r="E13" s="32">
        <f>C13+D13</f>
        <v>4.8</v>
      </c>
      <c r="F13" s="33">
        <f>E13*11</f>
        <v>52.8</v>
      </c>
      <c r="G13" s="59" t="s">
        <v>4</v>
      </c>
      <c r="H13" s="8"/>
    </row>
    <row r="14" spans="1:8" s="7" customFormat="1" ht="27.75" customHeight="1" x14ac:dyDescent="0.25">
      <c r="A14" s="76"/>
      <c r="B14" s="34" t="s">
        <v>18</v>
      </c>
      <c r="C14" s="35">
        <v>4.5</v>
      </c>
      <c r="D14" s="53">
        <v>0</v>
      </c>
      <c r="E14" s="35">
        <f>D14+C14</f>
        <v>4.5</v>
      </c>
      <c r="F14" s="36">
        <f>E14*11</f>
        <v>49.5</v>
      </c>
      <c r="G14" s="60"/>
      <c r="H14" s="8"/>
    </row>
    <row r="15" spans="1:8" s="7" customFormat="1" ht="24.75" customHeight="1" x14ac:dyDescent="0.25">
      <c r="A15" s="77"/>
      <c r="B15" s="37" t="s">
        <v>5</v>
      </c>
      <c r="C15" s="38">
        <v>4.25</v>
      </c>
      <c r="D15" s="51">
        <v>0</v>
      </c>
      <c r="E15" s="38">
        <f>C15+D15</f>
        <v>4.25</v>
      </c>
      <c r="F15" s="39">
        <f>E15*11</f>
        <v>46.75</v>
      </c>
      <c r="G15" s="60"/>
      <c r="H15" s="8"/>
    </row>
    <row r="16" spans="1:8" s="7" customFormat="1" ht="26.25" customHeight="1" x14ac:dyDescent="0.25">
      <c r="A16" s="77"/>
      <c r="B16" s="37" t="s">
        <v>31</v>
      </c>
      <c r="C16" s="38">
        <v>3.5</v>
      </c>
      <c r="D16" s="51">
        <v>0</v>
      </c>
      <c r="E16" s="38">
        <f>C16+D16</f>
        <v>3.5</v>
      </c>
      <c r="F16" s="39">
        <f>E16*11</f>
        <v>38.5</v>
      </c>
      <c r="G16" s="60"/>
      <c r="H16" s="8"/>
    </row>
    <row r="17" spans="1:8" s="7" customFormat="1" ht="29.25" customHeight="1" x14ac:dyDescent="0.25">
      <c r="A17" s="77"/>
      <c r="B17" s="37" t="s">
        <v>6</v>
      </c>
      <c r="C17" s="38">
        <v>4.8</v>
      </c>
      <c r="D17" s="51">
        <v>0</v>
      </c>
      <c r="E17" s="38">
        <f t="shared" ref="E17:E24" si="0">D17+C17</f>
        <v>4.8</v>
      </c>
      <c r="F17" s="39">
        <f>E17*13</f>
        <v>62.4</v>
      </c>
      <c r="G17" s="60"/>
      <c r="H17" s="8"/>
    </row>
    <row r="18" spans="1:8" s="7" customFormat="1" ht="27" customHeight="1" x14ac:dyDescent="0.25">
      <c r="A18" s="77"/>
      <c r="B18" s="29" t="s">
        <v>7</v>
      </c>
      <c r="C18" s="38">
        <v>4.05</v>
      </c>
      <c r="D18" s="51">
        <v>0</v>
      </c>
      <c r="E18" s="38">
        <f t="shared" si="0"/>
        <v>4.05</v>
      </c>
      <c r="F18" s="39">
        <f>E18*17.05</f>
        <v>69.052499999999995</v>
      </c>
      <c r="G18" s="60"/>
      <c r="H18" s="8"/>
    </row>
    <row r="19" spans="1:8" s="7" customFormat="1" ht="24.75" customHeight="1" x14ac:dyDescent="0.25">
      <c r="A19" s="77"/>
      <c r="B19" s="29" t="s">
        <v>8</v>
      </c>
      <c r="C19" s="38">
        <v>3.6</v>
      </c>
      <c r="D19" s="51">
        <v>0</v>
      </c>
      <c r="E19" s="38">
        <f t="shared" si="0"/>
        <v>3.6</v>
      </c>
      <c r="F19" s="39">
        <f>E19*21.05</f>
        <v>75.78</v>
      </c>
      <c r="G19" s="60"/>
      <c r="H19" s="8"/>
    </row>
    <row r="20" spans="1:8" s="7" customFormat="1" ht="24.75" customHeight="1" x14ac:dyDescent="0.25">
      <c r="A20" s="77"/>
      <c r="B20" s="29" t="s">
        <v>16</v>
      </c>
      <c r="C20" s="38">
        <v>3.3</v>
      </c>
      <c r="D20" s="51">
        <v>0</v>
      </c>
      <c r="E20" s="38">
        <f t="shared" si="0"/>
        <v>3.3</v>
      </c>
      <c r="F20" s="39">
        <f>E20*24.25</f>
        <v>80.024999999999991</v>
      </c>
      <c r="G20" s="60"/>
      <c r="H20" s="8"/>
    </row>
    <row r="21" spans="1:8" s="7" customFormat="1" ht="23.25" customHeight="1" x14ac:dyDescent="0.25">
      <c r="A21" s="77"/>
      <c r="B21" s="29" t="s">
        <v>9</v>
      </c>
      <c r="C21" s="38">
        <v>3.25</v>
      </c>
      <c r="D21" s="51">
        <v>0</v>
      </c>
      <c r="E21" s="38">
        <f t="shared" si="0"/>
        <v>3.25</v>
      </c>
      <c r="F21" s="39">
        <f>E21*26.75</f>
        <v>86.9375</v>
      </c>
      <c r="G21" s="60"/>
      <c r="H21" s="8"/>
    </row>
    <row r="22" spans="1:8" s="7" customFormat="1" ht="24.75" customHeight="1" x14ac:dyDescent="0.25">
      <c r="A22" s="77"/>
      <c r="B22" s="29" t="s">
        <v>10</v>
      </c>
      <c r="C22" s="38">
        <v>3.1</v>
      </c>
      <c r="D22" s="51">
        <v>0</v>
      </c>
      <c r="E22" s="38">
        <f t="shared" si="0"/>
        <v>3.1</v>
      </c>
      <c r="F22" s="39">
        <f>E22*31.05</f>
        <v>96.25500000000001</v>
      </c>
      <c r="G22" s="60"/>
      <c r="H22" s="8"/>
    </row>
    <row r="23" spans="1:8" s="7" customFormat="1" ht="21.75" customHeight="1" x14ac:dyDescent="0.25">
      <c r="A23" s="77"/>
      <c r="B23" s="29" t="s">
        <v>19</v>
      </c>
      <c r="C23" s="38">
        <v>0.85</v>
      </c>
      <c r="D23" s="51">
        <v>0</v>
      </c>
      <c r="E23" s="38">
        <f t="shared" si="0"/>
        <v>0.85</v>
      </c>
      <c r="F23" s="39">
        <f>E23*50</f>
        <v>42.5</v>
      </c>
      <c r="G23" s="60"/>
      <c r="H23" s="8"/>
    </row>
    <row r="24" spans="1:8" s="7" customFormat="1" ht="43.5" customHeight="1" x14ac:dyDescent="0.35">
      <c r="A24" s="77"/>
      <c r="B24" s="30" t="s">
        <v>20</v>
      </c>
      <c r="C24" s="38">
        <v>0.6</v>
      </c>
      <c r="D24" s="51">
        <v>0</v>
      </c>
      <c r="E24" s="38">
        <f t="shared" si="0"/>
        <v>0.6</v>
      </c>
      <c r="F24" s="45">
        <f>E24*50</f>
        <v>30</v>
      </c>
      <c r="G24" s="61"/>
      <c r="H24" s="8"/>
    </row>
    <row r="25" spans="1:8" s="7" customFormat="1" ht="100.5" customHeight="1" thickBot="1" x14ac:dyDescent="0.3">
      <c r="A25" s="28"/>
      <c r="B25" s="78" t="s">
        <v>35</v>
      </c>
      <c r="C25" s="79"/>
      <c r="D25" s="79"/>
      <c r="E25" s="79"/>
      <c r="F25" s="79"/>
      <c r="G25" s="80"/>
      <c r="H25" s="8"/>
    </row>
    <row r="26" spans="1:8" s="7" customFormat="1" ht="24" customHeight="1" thickTop="1" x14ac:dyDescent="0.25">
      <c r="A26" s="83" t="s">
        <v>22</v>
      </c>
      <c r="B26" s="31" t="s">
        <v>33</v>
      </c>
      <c r="C26" s="32">
        <v>183</v>
      </c>
      <c r="D26" s="52">
        <v>-1</v>
      </c>
      <c r="E26" s="32">
        <f t="shared" ref="E26:E31" si="1">D26+C26</f>
        <v>182</v>
      </c>
      <c r="F26" s="43">
        <f t="shared" ref="F26:F31" si="2">E26*166.386</f>
        <v>30282.252</v>
      </c>
      <c r="G26" s="59" t="s">
        <v>13</v>
      </c>
      <c r="H26" s="8"/>
    </row>
    <row r="27" spans="1:8" s="7" customFormat="1" ht="24" customHeight="1" x14ac:dyDescent="0.25">
      <c r="A27" s="84"/>
      <c r="B27" s="37" t="s">
        <v>32</v>
      </c>
      <c r="C27" s="38">
        <v>208</v>
      </c>
      <c r="D27" s="51">
        <v>-1</v>
      </c>
      <c r="E27" s="38">
        <f t="shared" si="1"/>
        <v>207</v>
      </c>
      <c r="F27" s="44">
        <f t="shared" si="2"/>
        <v>34441.902000000002</v>
      </c>
      <c r="G27" s="60"/>
      <c r="H27" s="8"/>
    </row>
    <row r="28" spans="1:8" s="7" customFormat="1" ht="24" customHeight="1" x14ac:dyDescent="0.25">
      <c r="A28" s="84"/>
      <c r="B28" s="29" t="s">
        <v>27</v>
      </c>
      <c r="C28" s="38">
        <v>300</v>
      </c>
      <c r="D28" s="40">
        <v>0</v>
      </c>
      <c r="E28" s="38">
        <f>C28+D28</f>
        <v>300</v>
      </c>
      <c r="F28" s="44">
        <f t="shared" si="2"/>
        <v>49915.799999999996</v>
      </c>
      <c r="G28" s="60"/>
      <c r="H28" s="8"/>
    </row>
    <row r="29" spans="1:8" s="7" customFormat="1" ht="24" customHeight="1" x14ac:dyDescent="0.25">
      <c r="A29" s="84"/>
      <c r="B29" s="37" t="s">
        <v>28</v>
      </c>
      <c r="C29" s="38">
        <v>158</v>
      </c>
      <c r="D29" s="40">
        <v>0</v>
      </c>
      <c r="E29" s="38">
        <f>D29+C29</f>
        <v>158</v>
      </c>
      <c r="F29" s="44">
        <f t="shared" si="2"/>
        <v>26288.987999999998</v>
      </c>
      <c r="G29" s="60"/>
      <c r="H29" s="8"/>
    </row>
    <row r="30" spans="1:8" s="7" customFormat="1" ht="27" customHeight="1" x14ac:dyDescent="0.25">
      <c r="A30" s="84"/>
      <c r="B30" s="37" t="s">
        <v>14</v>
      </c>
      <c r="C30" s="49">
        <v>0</v>
      </c>
      <c r="D30" s="50"/>
      <c r="E30" s="49"/>
      <c r="F30" s="44"/>
      <c r="G30" s="60"/>
      <c r="H30" s="8"/>
    </row>
    <row r="31" spans="1:8" s="7" customFormat="1" ht="28.5" customHeight="1" x14ac:dyDescent="0.25">
      <c r="A31" s="84"/>
      <c r="B31" s="37" t="s">
        <v>12</v>
      </c>
      <c r="C31" s="38">
        <v>172</v>
      </c>
      <c r="D31" s="51">
        <v>-1</v>
      </c>
      <c r="E31" s="38">
        <f t="shared" si="1"/>
        <v>171</v>
      </c>
      <c r="F31" s="44">
        <f t="shared" si="2"/>
        <v>28452.005999999998</v>
      </c>
      <c r="G31" s="61"/>
      <c r="H31" s="8"/>
    </row>
    <row r="32" spans="1:8" s="7" customFormat="1" ht="8.25" customHeight="1" x14ac:dyDescent="0.25">
      <c r="A32" s="18"/>
      <c r="B32" s="19"/>
      <c r="C32" s="20"/>
      <c r="D32" s="21"/>
      <c r="E32" s="20"/>
      <c r="F32" s="22"/>
      <c r="G32" s="23"/>
      <c r="H32" s="8"/>
    </row>
    <row r="33" spans="1:7" s="7" customFormat="1" ht="169.8" customHeight="1" thickBot="1" x14ac:dyDescent="0.3">
      <c r="A33" s="28"/>
      <c r="B33" s="78" t="s">
        <v>36</v>
      </c>
      <c r="C33" s="81"/>
      <c r="D33" s="81"/>
      <c r="E33" s="81"/>
      <c r="F33" s="81"/>
      <c r="G33" s="82"/>
    </row>
    <row r="34" spans="1:7" s="7" customFormat="1" ht="55.5" customHeight="1" thickTop="1" thickBot="1" x14ac:dyDescent="0.3">
      <c r="A34" s="41" t="s">
        <v>29</v>
      </c>
      <c r="B34" s="31" t="s">
        <v>30</v>
      </c>
      <c r="C34" s="32">
        <v>168</v>
      </c>
      <c r="D34" s="52">
        <v>0</v>
      </c>
      <c r="E34" s="32">
        <f>D34+C34</f>
        <v>168</v>
      </c>
      <c r="F34" s="43">
        <f>E34*166.386</f>
        <v>27952.847999999998</v>
      </c>
      <c r="G34" s="25" t="s">
        <v>23</v>
      </c>
    </row>
    <row r="35" spans="1:7" ht="45" customHeight="1" thickTop="1" x14ac:dyDescent="0.25">
      <c r="A35" s="41" t="s">
        <v>21</v>
      </c>
      <c r="B35" s="31" t="s">
        <v>26</v>
      </c>
      <c r="C35" s="32">
        <v>31</v>
      </c>
      <c r="D35" s="42">
        <v>0</v>
      </c>
      <c r="E35" s="32">
        <f>D35+C35</f>
        <v>31</v>
      </c>
      <c r="F35" s="43">
        <f>E35*166.386</f>
        <v>5157.9659999999994</v>
      </c>
      <c r="G35" s="25" t="s">
        <v>23</v>
      </c>
    </row>
    <row r="36" spans="1:7" ht="32.25" customHeight="1" x14ac:dyDescent="0.3">
      <c r="B36" s="54"/>
      <c r="C36" s="55"/>
      <c r="D36" s="55"/>
      <c r="E36" s="56"/>
      <c r="F36" s="56"/>
      <c r="G36" s="56"/>
    </row>
  </sheetData>
  <sheetProtection selectLockedCells="1"/>
  <mergeCells count="13">
    <mergeCell ref="B36:G36"/>
    <mergeCell ref="E10:E11"/>
    <mergeCell ref="G13:G24"/>
    <mergeCell ref="F10:G11"/>
    <mergeCell ref="C1:F8"/>
    <mergeCell ref="A10:B11"/>
    <mergeCell ref="C10:C11"/>
    <mergeCell ref="D10:D11"/>
    <mergeCell ref="A13:A24"/>
    <mergeCell ref="G26:G31"/>
    <mergeCell ref="B25:G25"/>
    <mergeCell ref="B33:G33"/>
    <mergeCell ref="A26:A31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81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pc</cp:lastModifiedBy>
  <cp:lastPrinted>2021-03-10T21:13:58Z</cp:lastPrinted>
  <dcterms:created xsi:type="dcterms:W3CDTF">2007-10-19T16:17:42Z</dcterms:created>
  <dcterms:modified xsi:type="dcterms:W3CDTF">2021-04-22T12:26:53Z</dcterms:modified>
</cp:coreProperties>
</file>