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360" yWindow="855" windowWidth="14820" windowHeight="7230"/>
  </bookViews>
  <sheets>
    <sheet name="Hoja3" sheetId="3" r:id="rId1"/>
  </sheets>
  <definedNames>
    <definedName name="_xlnm.Print_Area" localSheetId="0">Hoja3!$A$1:$G$66</definedName>
  </definedNames>
  <calcPr calcId="124519"/>
</workbook>
</file>

<file path=xl/calcChain.xml><?xml version="1.0" encoding="utf-8"?>
<calcChain xmlns="http://schemas.openxmlformats.org/spreadsheetml/2006/main">
  <c r="E54" i="3"/>
  <c r="F54" s="1"/>
  <c r="E53"/>
  <c r="F53" s="1"/>
  <c r="E52"/>
  <c r="F52" s="1"/>
  <c r="E51"/>
  <c r="E50"/>
  <c r="F50" s="1"/>
  <c r="E49"/>
  <c r="F49" s="1"/>
  <c r="E48"/>
  <c r="F48" s="1"/>
  <c r="E47"/>
  <c r="E45"/>
  <c r="F45" s="1"/>
  <c r="E44"/>
  <c r="F44" s="1"/>
  <c r="E43"/>
  <c r="F43" s="1"/>
  <c r="E46"/>
  <c r="F46" s="1"/>
  <c r="F51"/>
  <c r="F47"/>
  <c r="E64"/>
  <c r="F64" s="1"/>
  <c r="E12"/>
  <c r="E13"/>
  <c r="E14"/>
  <c r="E15"/>
  <c r="E16"/>
  <c r="E17"/>
  <c r="E18"/>
  <c r="E19"/>
  <c r="E20"/>
  <c r="E21"/>
  <c r="E35"/>
  <c r="F35" s="1"/>
  <c r="E58"/>
  <c r="F58" s="1"/>
  <c r="E61"/>
  <c r="F61" s="1"/>
  <c r="E59"/>
  <c r="F59" s="1"/>
  <c r="E56"/>
  <c r="F56" s="1"/>
  <c r="E57"/>
  <c r="F57" s="1"/>
  <c r="E60"/>
  <c r="F60" s="1"/>
  <c r="E25"/>
  <c r="F25" s="1"/>
  <c r="E24"/>
  <c r="F24" s="1"/>
  <c r="E23"/>
  <c r="F23" s="1"/>
  <c r="E26"/>
  <c r="F26" s="1"/>
  <c r="E27"/>
  <c r="F27" s="1"/>
  <c r="E28"/>
  <c r="F28" s="1"/>
  <c r="E29"/>
  <c r="F29" s="1"/>
  <c r="E30"/>
  <c r="F30" s="1"/>
  <c r="E31"/>
  <c r="F31" s="1"/>
  <c r="E32"/>
  <c r="F32" s="1"/>
  <c r="E33"/>
  <c r="F33" s="1"/>
  <c r="E34"/>
  <c r="F34" s="1"/>
  <c r="E36"/>
  <c r="F36" s="1"/>
  <c r="E37"/>
  <c r="F37" s="1"/>
  <c r="E38"/>
  <c r="F38" s="1"/>
  <c r="E39"/>
  <c r="F39" s="1"/>
  <c r="E40"/>
  <c r="F40" s="1"/>
  <c r="E65"/>
  <c r="F65" s="1"/>
</calcChain>
</file>

<file path=xl/sharedStrings.xml><?xml version="1.0" encoding="utf-8"?>
<sst xmlns="http://schemas.openxmlformats.org/spreadsheetml/2006/main" count="74" uniqueCount="73">
  <si>
    <t>Precio semana anterior</t>
  </si>
  <si>
    <t>Difer.</t>
  </si>
  <si>
    <t>Precio semana actual</t>
  </si>
  <si>
    <t>Medida</t>
  </si>
  <si>
    <t>PORCINO</t>
  </si>
  <si>
    <t>Selecto</t>
  </si>
  <si>
    <t>Normal</t>
  </si>
  <si>
    <t xml:space="preserve">Cerdas desvieje extra </t>
  </si>
  <si>
    <t>Cerda desvieje primera</t>
  </si>
  <si>
    <t xml:space="preserve">Tipo Canal II </t>
  </si>
  <si>
    <t>Cerdo Ibérico de pienso 150 Kg.</t>
  </si>
  <si>
    <t>Kgs/vivo sobre granja</t>
  </si>
  <si>
    <t>Kgs/canal sobre matadero</t>
  </si>
  <si>
    <t>Unidad/vivo sobre granja</t>
  </si>
  <si>
    <t>Kg/canal sobre matadero</t>
  </si>
  <si>
    <t>Añojos Extra 270-320 kgs –U-</t>
  </si>
  <si>
    <t>Añojos Primera 270-320 Kgs –R-</t>
  </si>
  <si>
    <t>Añojos Segunda 270-320 Kgs –O-</t>
  </si>
  <si>
    <t>Añojos Extra 320-370 kgs –U-</t>
  </si>
  <si>
    <t>Añojos Primera 320-370 Kgs –R-</t>
  </si>
  <si>
    <t>Añojos Segunda 320-370 Kgs –O-</t>
  </si>
  <si>
    <t>Vacas extra –U-</t>
  </si>
  <si>
    <t>Vacas primera –R-</t>
  </si>
  <si>
    <t>Vacas segunda-O-</t>
  </si>
  <si>
    <t>Terneras pienso extra</t>
  </si>
  <si>
    <t>Terneras pienso primera</t>
  </si>
  <si>
    <t>Terneras pienso segunda</t>
  </si>
  <si>
    <t>Kg/vivo sobre granja</t>
  </si>
  <si>
    <t>Ternero del país</t>
  </si>
  <si>
    <t>Cordero lechal 10-12 Kg.</t>
  </si>
  <si>
    <t>Cordero lechal 12,1-15 kg.</t>
  </si>
  <si>
    <t>Cordero recental 15,1-19 Kg.</t>
  </si>
  <si>
    <t>Cordero pascual 19,1-23 Kg.</t>
  </si>
  <si>
    <t>Cordero pascual 25,5-28 Kg.</t>
  </si>
  <si>
    <t>Cordero grande 28,1-34 Kg.</t>
  </si>
  <si>
    <t>OVINO</t>
  </si>
  <si>
    <t>Centeno</t>
  </si>
  <si>
    <t>Tm/ Origen agricultor</t>
  </si>
  <si>
    <t>Cochinillo de Segovia "marca de garantía"</t>
  </si>
  <si>
    <t>Girasol   9-2-44</t>
  </si>
  <si>
    <t>Euros / Ud.</t>
  </si>
  <si>
    <t>Cordero pascual 23,1-25,50 Kg.</t>
  </si>
  <si>
    <t xml:space="preserve"> Cebada de 62  Kgs/Hl. </t>
  </si>
  <si>
    <t xml:space="preserve">Cordero Extra </t>
  </si>
  <si>
    <t>Cordero Segolechal</t>
  </si>
  <si>
    <t>Ovejas desvieje Primera 50 Kgs</t>
  </si>
  <si>
    <t xml:space="preserve">Ovejas desvieje Segunda 50 Kgs. </t>
  </si>
  <si>
    <t xml:space="preserve">paja </t>
  </si>
  <si>
    <t>cereales</t>
  </si>
  <si>
    <t>€/Tm/ Origen agricultor</t>
  </si>
  <si>
    <r>
      <t xml:space="preserve">LONJA AGROPECUARIA DE SEGOVIA          </t>
    </r>
    <r>
      <rPr>
        <b/>
        <sz val="16"/>
        <color rgb="FF90802F"/>
        <rFont val="Arial"/>
        <family val="2"/>
      </rPr>
      <t>COTIZACIONES</t>
    </r>
  </si>
  <si>
    <t>vacuno</t>
  </si>
  <si>
    <t>www.lonjadesegovia.com</t>
  </si>
  <si>
    <t>Ternero cruce macho Base 200 kgs</t>
  </si>
  <si>
    <t>Ternero cruce hembras base 200 kgs</t>
  </si>
  <si>
    <t>Añojos vivos 1ª</t>
  </si>
  <si>
    <t>Añojos vivos 2ª</t>
  </si>
  <si>
    <t>Añojos selectos vivo</t>
  </si>
  <si>
    <r>
      <t xml:space="preserve">Trigo pienso 72 kg/Hl. </t>
    </r>
    <r>
      <rPr>
        <b/>
        <sz val="14"/>
        <rFont val="Arial"/>
        <family val="2"/>
      </rPr>
      <t xml:space="preserve"> </t>
    </r>
  </si>
  <si>
    <t>Paja paquete empacada</t>
  </si>
  <si>
    <t xml:space="preserve">
</t>
  </si>
  <si>
    <t>Cerdo Graso +130 Kgs</t>
  </si>
  <si>
    <t xml:space="preserve">Cochinillos de 4,5 a 7 Kg. </t>
  </si>
  <si>
    <t>Colza 9-2-42 (Hum-Imp-gras)</t>
  </si>
  <si>
    <t>Avena</t>
  </si>
  <si>
    <t>alfalfa</t>
  </si>
  <si>
    <t>paquete empacada</t>
  </si>
  <si>
    <r>
      <t xml:space="preserve">Lechones de 20 Kgs. </t>
    </r>
    <r>
      <rPr>
        <b/>
        <sz val="16"/>
        <rFont val="Arial"/>
        <family val="2"/>
      </rPr>
      <t xml:space="preserve"> </t>
    </r>
  </si>
  <si>
    <t>Cordero Nodriza y 2ª</t>
  </si>
  <si>
    <t xml:space="preserve">
semanas de entre fiestas, las matanzas se resienten, hay animales acumulados para matar, las terneras de vida, peor salida aún, repetición con acumulación de pesos. </t>
  </si>
  <si>
    <t xml:space="preserve">se celebro la lonja nacional en murcia y como asociados que somos aplicamos esa mesa, repetición. </t>
  </si>
  <si>
    <t xml:space="preserve">nuevas subidas para el porcino, china sigue tirando, el graso no le pasa igual, el descenso del iberico le hace mella, las cerdas con subidas en alemania sube, el cochinillo debido al fuerte precio del lechon se arrastrado. </t>
  </si>
  <si>
    <t xml:space="preserve">  9 de mayo 2019</t>
  </si>
</sst>
</file>

<file path=xl/styles.xml><?xml version="1.0" encoding="utf-8"?>
<styleSheet xmlns="http://schemas.openxmlformats.org/spreadsheetml/2006/main">
  <numFmts count="6">
    <numFmt numFmtId="43" formatCode="_-* #,##0.00\ _€_-;\-* #,##0.00\ _€_-;_-* &quot;-&quot;??\ _€_-;_-@_-"/>
    <numFmt numFmtId="164" formatCode="0.00_ ;[Red]\-0.00\ "/>
    <numFmt numFmtId="165" formatCode="_-* #,##0.000\ _€_-;\-* #,##0.000\ _€_-;_-* &quot;-&quot;???\ _€_-;_-@_-"/>
    <numFmt numFmtId="166" formatCode="#,##0.000"/>
    <numFmt numFmtId="167" formatCode="0.000_ ;[Red]\-0.000\ "/>
    <numFmt numFmtId="168" formatCode="_-* #,##0\ _€_-;\-* #,##0\ _€_-;_-* &quot;-&quot;??\ _€_-;_-@_-"/>
  </numFmts>
  <fonts count="27">
    <font>
      <sz val="10"/>
      <name val="Arial"/>
    </font>
    <font>
      <u/>
      <sz val="10"/>
      <color indexed="12"/>
      <name val="Arial"/>
      <family val="2"/>
    </font>
    <font>
      <sz val="8"/>
      <name val="Arial"/>
      <family val="2"/>
    </font>
    <font>
      <b/>
      <sz val="10"/>
      <name val="Arial"/>
      <family val="2"/>
    </font>
    <font>
      <sz val="11"/>
      <name val="Calibri"/>
      <family val="2"/>
    </font>
    <font>
      <sz val="10"/>
      <name val="Tahoma"/>
      <family val="2"/>
    </font>
    <font>
      <sz val="10"/>
      <name val="Arial"/>
      <family val="2"/>
    </font>
    <font>
      <sz val="11"/>
      <name val="Tahoma"/>
      <family val="2"/>
    </font>
    <font>
      <b/>
      <sz val="12"/>
      <name val="Arial"/>
      <family val="2"/>
    </font>
    <font>
      <b/>
      <sz val="9"/>
      <name val="Arial"/>
      <family val="2"/>
    </font>
    <font>
      <sz val="11"/>
      <name val="Arial"/>
      <family val="2"/>
    </font>
    <font>
      <b/>
      <sz val="24"/>
      <color rgb="FF90802F"/>
      <name val="Arial"/>
      <family val="2"/>
    </font>
    <font>
      <sz val="12"/>
      <name val="Arial"/>
      <family val="2"/>
    </font>
    <font>
      <b/>
      <sz val="12"/>
      <color theme="0"/>
      <name val="Arial"/>
      <family val="2"/>
    </font>
    <font>
      <b/>
      <sz val="14"/>
      <color rgb="FF0000FF"/>
      <name val="Arial"/>
      <family val="2"/>
    </font>
    <font>
      <sz val="26"/>
      <color rgb="FFFF0000"/>
      <name val="Tahoma"/>
      <family val="2"/>
    </font>
    <font>
      <sz val="10"/>
      <name val="Arial"/>
      <family val="2"/>
    </font>
    <font>
      <b/>
      <sz val="16"/>
      <color rgb="FF90802F"/>
      <name val="Arial"/>
      <family val="2"/>
    </font>
    <font>
      <u/>
      <sz val="20"/>
      <color rgb="FFFF0000"/>
      <name val="Arial"/>
      <family val="2"/>
    </font>
    <font>
      <b/>
      <sz val="12"/>
      <color theme="1"/>
      <name val="Arial"/>
      <family val="2"/>
    </font>
    <font>
      <b/>
      <sz val="10"/>
      <color theme="1"/>
      <name val="Arial"/>
      <family val="2"/>
    </font>
    <font>
      <sz val="14"/>
      <name val="Arial"/>
      <family val="2"/>
    </font>
    <font>
      <b/>
      <sz val="14"/>
      <name val="Arial"/>
      <family val="2"/>
    </font>
    <font>
      <sz val="13"/>
      <name val="Arial"/>
      <family val="2"/>
    </font>
    <font>
      <sz val="16"/>
      <name val="Arial"/>
      <family val="2"/>
    </font>
    <font>
      <b/>
      <sz val="16"/>
      <name val="Arial"/>
      <family val="2"/>
    </font>
    <font>
      <b/>
      <sz val="14"/>
      <color theme="1"/>
      <name val="Arial"/>
      <family val="2"/>
    </font>
  </fonts>
  <fills count="5">
    <fill>
      <patternFill patternType="none"/>
    </fill>
    <fill>
      <patternFill patternType="gray125"/>
    </fill>
    <fill>
      <patternFill patternType="solid">
        <fgColor rgb="FFB9C800"/>
        <bgColor indexed="64"/>
      </patternFill>
    </fill>
    <fill>
      <patternFill patternType="solid">
        <fgColor theme="0"/>
        <bgColor indexed="64"/>
      </patternFill>
    </fill>
    <fill>
      <patternFill patternType="solid">
        <fgColor rgb="FF90802F"/>
        <bgColor indexed="64"/>
      </patternFill>
    </fill>
  </fills>
  <borders count="50">
    <border>
      <left/>
      <right/>
      <top/>
      <bottom/>
      <diagonal/>
    </border>
    <border>
      <left style="medium">
        <color rgb="FF000000"/>
      </left>
      <right/>
      <top style="medium">
        <color rgb="FF000000"/>
      </top>
      <bottom/>
      <diagonal/>
    </border>
    <border>
      <left/>
      <right style="medium">
        <color rgb="FF000000"/>
      </right>
      <top style="medium">
        <color rgb="FF000000"/>
      </top>
      <bottom/>
      <diagonal/>
    </border>
    <border>
      <left/>
      <right/>
      <top/>
      <bottom style="medium">
        <color rgb="FF000000"/>
      </bottom>
      <diagonal/>
    </border>
    <border>
      <left style="medium">
        <color rgb="FF000000"/>
      </left>
      <right style="medium">
        <color rgb="FF000000"/>
      </right>
      <top style="medium">
        <color rgb="FF000000"/>
      </top>
      <bottom/>
      <diagonal/>
    </border>
    <border>
      <left/>
      <right style="medium">
        <color rgb="FF000000"/>
      </right>
      <top/>
      <bottom/>
      <diagonal/>
    </border>
    <border>
      <left style="thin">
        <color rgb="FF000000"/>
      </left>
      <right style="thin">
        <color rgb="FF000000"/>
      </right>
      <top style="thin">
        <color rgb="FF000000"/>
      </top>
      <bottom style="thin">
        <color rgb="FF000000"/>
      </bottom>
      <diagonal/>
    </border>
    <border>
      <left style="thick">
        <color rgb="FF000000"/>
      </left>
      <right style="thin">
        <color rgb="FF000000"/>
      </right>
      <top style="thick">
        <color rgb="FF000000"/>
      </top>
      <bottom style="thin">
        <color rgb="FF000000"/>
      </bottom>
      <diagonal/>
    </border>
    <border>
      <left style="thin">
        <color rgb="FF000000"/>
      </left>
      <right style="thin">
        <color rgb="FF000000"/>
      </right>
      <top style="thick">
        <color rgb="FF000000"/>
      </top>
      <bottom style="thin">
        <color rgb="FF000000"/>
      </bottom>
      <diagonal/>
    </border>
    <border>
      <left style="thin">
        <color rgb="FF000000"/>
      </left>
      <right style="thick">
        <color rgb="FF000000"/>
      </right>
      <top style="thick">
        <color rgb="FF000000"/>
      </top>
      <bottom style="thin">
        <color rgb="FF000000"/>
      </bottom>
      <diagonal/>
    </border>
    <border>
      <left style="thick">
        <color rgb="FF000000"/>
      </left>
      <right style="thin">
        <color rgb="FF000000"/>
      </right>
      <top style="thin">
        <color rgb="FF000000"/>
      </top>
      <bottom style="thin">
        <color rgb="FF000000"/>
      </bottom>
      <diagonal/>
    </border>
    <border>
      <left style="medium">
        <color rgb="FF000000"/>
      </left>
      <right/>
      <top/>
      <bottom/>
      <diagonal/>
    </border>
    <border>
      <left style="thick">
        <color rgb="FF000000"/>
      </left>
      <right style="thick">
        <color rgb="FF000000"/>
      </right>
      <top style="thick">
        <color rgb="FF000000"/>
      </top>
      <bottom style="thick">
        <color rgb="FF000000"/>
      </bottom>
      <diagonal/>
    </border>
    <border>
      <left style="thick">
        <color rgb="FF000000"/>
      </left>
      <right/>
      <top/>
      <bottom style="thick">
        <color rgb="FF000000"/>
      </bottom>
      <diagonal/>
    </border>
    <border>
      <left/>
      <right/>
      <top/>
      <bottom style="thick">
        <color rgb="FF000000"/>
      </bottom>
      <diagonal/>
    </border>
    <border>
      <left style="thick">
        <color rgb="FF000000"/>
      </left>
      <right style="thick">
        <color rgb="FF000000"/>
      </right>
      <top/>
      <bottom style="thick">
        <color rgb="FF000000"/>
      </bottom>
      <diagonal/>
    </border>
    <border>
      <left style="thick">
        <color rgb="FF000000"/>
      </left>
      <right/>
      <top style="thin">
        <color rgb="FF000000"/>
      </top>
      <bottom/>
      <diagonal/>
    </border>
    <border>
      <left/>
      <right/>
      <top style="thin">
        <color rgb="FF000000"/>
      </top>
      <bottom/>
      <diagonal/>
    </border>
    <border>
      <left/>
      <right style="thick">
        <color rgb="FF000000"/>
      </right>
      <top style="thin">
        <color rgb="FF000000"/>
      </top>
      <bottom/>
      <diagonal/>
    </border>
    <border>
      <left style="thick">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ck">
        <color rgb="FF000000"/>
      </right>
      <top/>
      <bottom style="thin">
        <color rgb="FF000000"/>
      </bottom>
      <diagonal/>
    </border>
    <border>
      <left style="thick">
        <color rgb="FF000000"/>
      </left>
      <right/>
      <top style="thin">
        <color rgb="FF000000"/>
      </top>
      <bottom style="thick">
        <color rgb="FF000000"/>
      </bottom>
      <diagonal/>
    </border>
    <border>
      <left/>
      <right/>
      <top style="thin">
        <color rgb="FF000000"/>
      </top>
      <bottom style="thick">
        <color rgb="FF000000"/>
      </bottom>
      <diagonal/>
    </border>
    <border>
      <left/>
      <right style="thick">
        <color rgb="FF000000"/>
      </right>
      <top style="thin">
        <color rgb="FF000000"/>
      </top>
      <bottom style="thick">
        <color rgb="FF000000"/>
      </bottom>
      <diagonal/>
    </border>
    <border>
      <left style="medium">
        <color rgb="FF000000"/>
      </left>
      <right style="medium">
        <color rgb="FF000000"/>
      </right>
      <top/>
      <bottom style="thick">
        <color rgb="FF000000"/>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top style="thick">
        <color rgb="FF000000"/>
      </top>
      <bottom style="thin">
        <color rgb="FF000000"/>
      </bottom>
      <diagonal/>
    </border>
    <border>
      <left style="thin">
        <color rgb="FF000000"/>
      </left>
      <right style="thick">
        <color rgb="FF000000"/>
      </right>
      <top style="thick">
        <color rgb="FF000000"/>
      </top>
      <bottom/>
      <diagonal/>
    </border>
    <border>
      <left style="thin">
        <color rgb="FF000000"/>
      </left>
      <right style="thick">
        <color rgb="FF000000"/>
      </right>
      <top/>
      <bottom/>
      <diagonal/>
    </border>
    <border>
      <left style="medium">
        <color rgb="FF000000"/>
      </left>
      <right/>
      <top/>
      <bottom style="thick">
        <color rgb="FF000000"/>
      </bottom>
      <diagonal/>
    </border>
    <border>
      <left style="thick">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medium">
        <color indexed="64"/>
      </top>
      <bottom style="medium">
        <color indexed="64"/>
      </bottom>
      <diagonal/>
    </border>
    <border>
      <left/>
      <right style="thick">
        <color rgb="FF000000"/>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ck">
        <color rgb="FF000000"/>
      </left>
      <right/>
      <top/>
      <bottom/>
      <diagonal/>
    </border>
  </borders>
  <cellStyleXfs count="3">
    <xf numFmtId="0" fontId="0" fillId="0" borderId="0"/>
    <xf numFmtId="0" fontId="1" fillId="0" borderId="0" applyNumberFormat="0" applyFill="0" applyBorder="0" applyAlignment="0" applyProtection="0">
      <alignment vertical="top"/>
      <protection locked="0"/>
    </xf>
    <xf numFmtId="43" fontId="16" fillId="0" borderId="0" applyFont="0" applyFill="0" applyBorder="0" applyAlignment="0" applyProtection="0"/>
  </cellStyleXfs>
  <cellXfs count="136">
    <xf numFmtId="0" fontId="0" fillId="0" borderId="0" xfId="0"/>
    <xf numFmtId="0" fontId="0" fillId="3" borderId="0" xfId="0" applyFill="1"/>
    <xf numFmtId="0" fontId="5" fillId="3" borderId="0" xfId="0" applyFont="1" applyFill="1" applyAlignment="1">
      <alignment horizontal="left"/>
    </xf>
    <xf numFmtId="14" fontId="8" fillId="3" borderId="0" xfId="0" applyNumberFormat="1" applyFont="1" applyFill="1" applyBorder="1" applyAlignment="1">
      <alignment horizontal="right" vertical="center" wrapText="1"/>
    </xf>
    <xf numFmtId="0" fontId="0" fillId="3" borderId="0" xfId="0" applyFill="1" applyAlignment="1">
      <alignment horizontal="center"/>
    </xf>
    <xf numFmtId="14" fontId="4" fillId="3" borderId="3" xfId="0" applyNumberFormat="1" applyFont="1" applyFill="1" applyBorder="1" applyAlignment="1">
      <alignment vertical="center" wrapText="1"/>
    </xf>
    <xf numFmtId="3" fontId="0" fillId="3" borderId="0" xfId="0" applyNumberFormat="1" applyFill="1"/>
    <xf numFmtId="4" fontId="0" fillId="3" borderId="0" xfId="0" applyNumberFormat="1" applyFill="1"/>
    <xf numFmtId="0" fontId="6" fillId="3" borderId="0" xfId="0" applyFont="1" applyFill="1"/>
    <xf numFmtId="0" fontId="10" fillId="3" borderId="0" xfId="0" applyFont="1" applyFill="1" applyAlignment="1">
      <alignment vertical="center" wrapText="1"/>
    </xf>
    <xf numFmtId="164" fontId="4" fillId="3" borderId="3" xfId="0" applyNumberFormat="1" applyFont="1" applyFill="1" applyBorder="1" applyAlignment="1">
      <alignment vertical="center" wrapText="1"/>
    </xf>
    <xf numFmtId="164" fontId="6" fillId="3" borderId="0" xfId="0" applyNumberFormat="1" applyFont="1" applyFill="1"/>
    <xf numFmtId="0" fontId="12" fillId="3" borderId="8" xfId="0" applyFont="1" applyFill="1" applyBorder="1" applyAlignment="1">
      <alignment vertical="center" wrapText="1"/>
    </xf>
    <xf numFmtId="4" fontId="8" fillId="3" borderId="8" xfId="0" applyNumberFormat="1" applyFont="1" applyFill="1" applyBorder="1" applyAlignment="1">
      <alignment horizontal="center" vertical="center" wrapText="1"/>
    </xf>
    <xf numFmtId="3" fontId="12" fillId="3" borderId="8" xfId="0" applyNumberFormat="1" applyFont="1" applyFill="1" applyBorder="1" applyAlignment="1">
      <alignment horizontal="center" vertical="center" wrapText="1"/>
    </xf>
    <xf numFmtId="0" fontId="12" fillId="3" borderId="6" xfId="0" applyFont="1" applyFill="1" applyBorder="1" applyAlignment="1">
      <alignment vertical="center" wrapText="1"/>
    </xf>
    <xf numFmtId="4" fontId="8" fillId="3" borderId="6" xfId="0" applyNumberFormat="1" applyFont="1" applyFill="1" applyBorder="1" applyAlignment="1">
      <alignment horizontal="center" vertical="center" wrapText="1"/>
    </xf>
    <xf numFmtId="0" fontId="3" fillId="3" borderId="13" xfId="0" applyFont="1" applyFill="1" applyBorder="1" applyAlignment="1">
      <alignment vertical="center" wrapText="1"/>
    </xf>
    <xf numFmtId="0" fontId="3" fillId="3" borderId="14" xfId="0" applyFont="1" applyFill="1" applyBorder="1" applyAlignment="1">
      <alignment vertical="center" wrapText="1"/>
    </xf>
    <xf numFmtId="164" fontId="3" fillId="3" borderId="14" xfId="0" applyNumberFormat="1" applyFont="1" applyFill="1" applyBorder="1" applyAlignment="1">
      <alignment vertical="center" wrapText="1"/>
    </xf>
    <xf numFmtId="3" fontId="6" fillId="3" borderId="14" xfId="0" applyNumberFormat="1" applyFont="1" applyFill="1" applyBorder="1" applyAlignment="1">
      <alignment horizontal="center" vertical="center" wrapText="1"/>
    </xf>
    <xf numFmtId="0" fontId="3" fillId="3" borderId="15" xfId="0" applyFont="1" applyFill="1" applyBorder="1" applyAlignment="1">
      <alignment vertical="center" wrapText="1"/>
    </xf>
    <xf numFmtId="0" fontId="9" fillId="2" borderId="12" xfId="0" applyFont="1" applyFill="1" applyBorder="1" applyAlignment="1">
      <alignment horizontal="center" vertical="center" wrapText="1"/>
    </xf>
    <xf numFmtId="14" fontId="14" fillId="3" borderId="0" xfId="0" applyNumberFormat="1" applyFont="1" applyFill="1" applyBorder="1" applyAlignment="1">
      <alignment horizontal="right" vertical="center" wrapText="1"/>
    </xf>
    <xf numFmtId="0" fontId="15" fillId="3" borderId="0" xfId="0" applyFont="1" applyFill="1" applyAlignment="1">
      <alignment vertical="center" wrapText="1"/>
    </xf>
    <xf numFmtId="0" fontId="13" fillId="4" borderId="16" xfId="0" applyFont="1" applyFill="1" applyBorder="1" applyAlignment="1">
      <alignment horizontal="center" vertical="center" textRotation="90" wrapText="1"/>
    </xf>
    <xf numFmtId="0" fontId="12" fillId="3" borderId="17" xfId="0" applyFont="1" applyFill="1" applyBorder="1" applyAlignment="1">
      <alignment vertical="center" wrapText="1"/>
    </xf>
    <xf numFmtId="4" fontId="8" fillId="3" borderId="17" xfId="0" applyNumberFormat="1" applyFont="1" applyFill="1" applyBorder="1" applyAlignment="1">
      <alignment horizontal="center" vertical="center" wrapText="1"/>
    </xf>
    <xf numFmtId="164" fontId="8" fillId="3" borderId="17" xfId="0" applyNumberFormat="1" applyFont="1" applyFill="1" applyBorder="1" applyAlignment="1" applyProtection="1">
      <alignment horizontal="center" vertical="center" wrapText="1"/>
      <protection locked="0"/>
    </xf>
    <xf numFmtId="3" fontId="12" fillId="3" borderId="17" xfId="0" applyNumberFormat="1" applyFont="1" applyFill="1" applyBorder="1" applyAlignment="1">
      <alignment horizontal="center" vertical="center" wrapText="1"/>
    </xf>
    <xf numFmtId="0" fontId="12" fillId="3" borderId="18" xfId="0" applyFont="1" applyFill="1" applyBorder="1" applyAlignment="1">
      <alignment horizontal="left" vertical="center" wrapText="1"/>
    </xf>
    <xf numFmtId="0" fontId="12" fillId="3" borderId="20" xfId="0" applyFont="1" applyFill="1" applyBorder="1" applyAlignment="1">
      <alignment vertical="center" wrapText="1"/>
    </xf>
    <xf numFmtId="4" fontId="8" fillId="3" borderId="20" xfId="0" applyNumberFormat="1" applyFont="1" applyFill="1" applyBorder="1" applyAlignment="1">
      <alignment horizontal="center" vertical="center" wrapText="1"/>
    </xf>
    <xf numFmtId="0" fontId="13" fillId="4" borderId="7" xfId="0" applyFont="1" applyFill="1" applyBorder="1" applyAlignment="1">
      <alignment horizontal="center" vertical="center" textRotation="90" wrapText="1"/>
    </xf>
    <xf numFmtId="0" fontId="18" fillId="3" borderId="0" xfId="1" applyFont="1" applyFill="1" applyAlignment="1" applyProtection="1"/>
    <xf numFmtId="0" fontId="8" fillId="3" borderId="9" xfId="0" applyFont="1" applyFill="1" applyBorder="1" applyAlignment="1">
      <alignment horizontal="left" vertical="center" wrapText="1"/>
    </xf>
    <xf numFmtId="14" fontId="4" fillId="3" borderId="0" xfId="0" applyNumberFormat="1" applyFont="1" applyFill="1" applyBorder="1" applyAlignment="1">
      <alignment vertical="center" wrapText="1"/>
    </xf>
    <xf numFmtId="14" fontId="7" fillId="3" borderId="0" xfId="0" applyNumberFormat="1" applyFont="1" applyFill="1" applyBorder="1" applyAlignment="1">
      <alignment vertical="center" wrapText="1"/>
    </xf>
    <xf numFmtId="3" fontId="12" fillId="3" borderId="26" xfId="0" applyNumberFormat="1" applyFont="1" applyFill="1" applyBorder="1" applyAlignment="1">
      <alignment horizontal="center" vertical="center" wrapText="1"/>
    </xf>
    <xf numFmtId="3" fontId="12" fillId="3" borderId="27" xfId="0" applyNumberFormat="1" applyFont="1" applyFill="1" applyBorder="1" applyAlignment="1">
      <alignment horizontal="center" vertical="center" wrapText="1"/>
    </xf>
    <xf numFmtId="0" fontId="21" fillId="3" borderId="8" xfId="0" applyFont="1" applyFill="1" applyBorder="1" applyAlignment="1">
      <alignment vertical="center" wrapText="1"/>
    </xf>
    <xf numFmtId="0" fontId="21" fillId="3" borderId="6" xfId="0" applyFont="1" applyFill="1" applyBorder="1" applyAlignment="1">
      <alignment vertical="center" wrapText="1"/>
    </xf>
    <xf numFmtId="4" fontId="22" fillId="3" borderId="6" xfId="0" applyNumberFormat="1" applyFont="1" applyFill="1" applyBorder="1" applyAlignment="1">
      <alignment horizontal="center" vertical="center" wrapText="1"/>
    </xf>
    <xf numFmtId="164" fontId="22" fillId="3" borderId="6" xfId="0" applyNumberFormat="1" applyFont="1" applyFill="1" applyBorder="1" applyAlignment="1" applyProtection="1">
      <alignment horizontal="center" vertical="center" wrapText="1"/>
      <protection locked="0"/>
    </xf>
    <xf numFmtId="4" fontId="22" fillId="3" borderId="8" xfId="0" applyNumberFormat="1" applyFont="1" applyFill="1" applyBorder="1" applyAlignment="1">
      <alignment horizontal="center" vertical="center" wrapText="1"/>
    </xf>
    <xf numFmtId="168" fontId="21" fillId="3" borderId="8" xfId="2" applyNumberFormat="1" applyFont="1" applyFill="1" applyBorder="1" applyAlignment="1">
      <alignment horizontal="center" vertical="center" wrapText="1"/>
    </xf>
    <xf numFmtId="0" fontId="21" fillId="3" borderId="20" xfId="0" applyFont="1" applyFill="1" applyBorder="1" applyAlignment="1">
      <alignment vertical="center" wrapText="1"/>
    </xf>
    <xf numFmtId="4" fontId="22" fillId="3" borderId="20" xfId="0" applyNumberFormat="1" applyFont="1" applyFill="1" applyBorder="1" applyAlignment="1">
      <alignment horizontal="center" vertical="center" wrapText="1"/>
    </xf>
    <xf numFmtId="168" fontId="21" fillId="3" borderId="20" xfId="2" applyNumberFormat="1" applyFont="1" applyFill="1" applyBorder="1" applyAlignment="1">
      <alignment horizontal="center" vertical="center" wrapText="1"/>
    </xf>
    <xf numFmtId="43" fontId="21" fillId="3" borderId="6" xfId="2" applyFont="1" applyFill="1" applyBorder="1" applyAlignment="1">
      <alignment horizontal="center" vertical="center" wrapText="1"/>
    </xf>
    <xf numFmtId="165" fontId="21" fillId="3" borderId="6" xfId="2" applyNumberFormat="1" applyFont="1" applyFill="1" applyBorder="1" applyAlignment="1">
      <alignment vertical="center" wrapText="1"/>
    </xf>
    <xf numFmtId="3" fontId="21" fillId="3" borderId="8" xfId="0" applyNumberFormat="1" applyFont="1" applyFill="1" applyBorder="1" applyAlignment="1">
      <alignment horizontal="center" vertical="center" wrapText="1"/>
    </xf>
    <xf numFmtId="3" fontId="21" fillId="3" borderId="6" xfId="0" applyNumberFormat="1" applyFont="1" applyFill="1" applyBorder="1" applyAlignment="1">
      <alignment horizontal="center" vertical="center" wrapText="1"/>
    </xf>
    <xf numFmtId="43" fontId="23" fillId="3" borderId="0" xfId="2" applyFont="1" applyFill="1" applyBorder="1" applyAlignment="1"/>
    <xf numFmtId="0" fontId="8" fillId="3" borderId="22" xfId="0" applyFont="1" applyFill="1" applyBorder="1" applyAlignment="1" applyProtection="1">
      <alignment vertical="center" wrapText="1"/>
      <protection locked="0"/>
    </xf>
    <xf numFmtId="0" fontId="8" fillId="3" borderId="49" xfId="0" applyFont="1" applyFill="1" applyBorder="1" applyAlignment="1" applyProtection="1">
      <alignment vertical="center" wrapText="1"/>
      <protection locked="0"/>
    </xf>
    <xf numFmtId="0" fontId="13" fillId="4" borderId="7" xfId="0" applyFont="1" applyFill="1" applyBorder="1" applyAlignment="1">
      <alignment horizontal="center" vertical="center" textRotation="90" wrapText="1"/>
    </xf>
    <xf numFmtId="0" fontId="24" fillId="3" borderId="8" xfId="0" applyFont="1" applyFill="1" applyBorder="1" applyAlignment="1">
      <alignment vertical="center" wrapText="1"/>
    </xf>
    <xf numFmtId="166" fontId="25" fillId="3" borderId="8" xfId="0" applyNumberFormat="1" applyFont="1" applyFill="1" applyBorder="1" applyAlignment="1">
      <alignment horizontal="center" vertical="center" wrapText="1"/>
    </xf>
    <xf numFmtId="0" fontId="24" fillId="3" borderId="6" xfId="0" applyFont="1" applyFill="1" applyBorder="1" applyAlignment="1">
      <alignment vertical="center" wrapText="1"/>
    </xf>
    <xf numFmtId="166" fontId="25" fillId="3" borderId="6" xfId="0" applyNumberFormat="1" applyFont="1" applyFill="1" applyBorder="1" applyAlignment="1">
      <alignment horizontal="center" vertical="center" wrapText="1"/>
    </xf>
    <xf numFmtId="4" fontId="25" fillId="3" borderId="6" xfId="0" applyNumberFormat="1" applyFont="1" applyFill="1" applyBorder="1" applyAlignment="1">
      <alignment horizontal="center" vertical="center" wrapText="1"/>
    </xf>
    <xf numFmtId="164" fontId="25" fillId="3" borderId="6" xfId="0" applyNumberFormat="1" applyFont="1" applyFill="1" applyBorder="1" applyAlignment="1" applyProtection="1">
      <alignment horizontal="center" vertical="center" wrapText="1"/>
      <protection locked="0"/>
    </xf>
    <xf numFmtId="4" fontId="25" fillId="3" borderId="41" xfId="0" applyNumberFormat="1" applyFont="1" applyFill="1" applyBorder="1" applyAlignment="1">
      <alignment horizontal="center" vertical="center" wrapText="1"/>
    </xf>
    <xf numFmtId="166" fontId="25" fillId="3" borderId="36" xfId="0" applyNumberFormat="1" applyFont="1" applyFill="1" applyBorder="1" applyAlignment="1">
      <alignment horizontal="center" vertical="center" wrapText="1"/>
    </xf>
    <xf numFmtId="166" fontId="25" fillId="3" borderId="27" xfId="0" applyNumberFormat="1" applyFont="1" applyFill="1" applyBorder="1" applyAlignment="1">
      <alignment horizontal="center" vertical="center" wrapText="1"/>
    </xf>
    <xf numFmtId="4" fontId="25" fillId="3" borderId="27" xfId="0" applyNumberFormat="1" applyFont="1" applyFill="1" applyBorder="1" applyAlignment="1">
      <alignment horizontal="center" vertical="center" wrapText="1"/>
    </xf>
    <xf numFmtId="167" fontId="25" fillId="3" borderId="27" xfId="0" applyNumberFormat="1" applyFont="1" applyFill="1" applyBorder="1" applyAlignment="1">
      <alignment horizontal="center" vertical="center" wrapText="1"/>
    </xf>
    <xf numFmtId="4" fontId="25" fillId="3" borderId="42" xfId="0" applyNumberFormat="1" applyFont="1" applyFill="1" applyBorder="1" applyAlignment="1">
      <alignment horizontal="center" vertical="center" wrapText="1"/>
    </xf>
    <xf numFmtId="164" fontId="8" fillId="3" borderId="6" xfId="0" applyNumberFormat="1" applyFont="1" applyFill="1" applyBorder="1" applyAlignment="1" applyProtection="1">
      <alignment horizontal="center" vertical="center" wrapText="1"/>
      <protection locked="0"/>
    </xf>
    <xf numFmtId="164" fontId="8" fillId="3" borderId="6" xfId="0" quotePrefix="1" applyNumberFormat="1" applyFont="1" applyFill="1" applyBorder="1" applyAlignment="1" applyProtection="1">
      <alignment horizontal="center" vertical="center" wrapText="1"/>
      <protection locked="0"/>
    </xf>
    <xf numFmtId="164" fontId="8" fillId="3" borderId="20" xfId="0" applyNumberFormat="1" applyFont="1" applyFill="1" applyBorder="1" applyAlignment="1" applyProtection="1">
      <alignment horizontal="center" vertical="center" wrapText="1"/>
      <protection locked="0"/>
    </xf>
    <xf numFmtId="164" fontId="14" fillId="3" borderId="6" xfId="0" applyNumberFormat="1" applyFont="1" applyFill="1" applyBorder="1" applyAlignment="1" applyProtection="1">
      <alignment horizontal="center" vertical="center" wrapText="1"/>
      <protection locked="0"/>
    </xf>
    <xf numFmtId="164" fontId="14" fillId="3" borderId="8" xfId="0" applyNumberFormat="1" applyFont="1" applyFill="1" applyBorder="1" applyAlignment="1" applyProtection="1">
      <alignment horizontal="center" vertical="center" wrapText="1"/>
      <protection locked="0"/>
    </xf>
    <xf numFmtId="164" fontId="26" fillId="3" borderId="6" xfId="0" applyNumberFormat="1" applyFont="1" applyFill="1" applyBorder="1" applyAlignment="1" applyProtection="1">
      <alignment horizontal="center" vertical="center" wrapText="1"/>
      <protection locked="0"/>
    </xf>
    <xf numFmtId="167" fontId="25" fillId="3" borderId="8" xfId="0" applyNumberFormat="1" applyFont="1" applyFill="1" applyBorder="1" applyAlignment="1" applyProtection="1">
      <alignment horizontal="center" vertical="center" wrapText="1"/>
      <protection locked="0"/>
    </xf>
    <xf numFmtId="167" fontId="25" fillId="3" borderId="6" xfId="0" applyNumberFormat="1" applyFont="1" applyFill="1" applyBorder="1" applyAlignment="1" applyProtection="1">
      <alignment horizontal="center" vertical="center" wrapText="1"/>
      <protection locked="0"/>
    </xf>
    <xf numFmtId="164" fontId="25" fillId="3" borderId="41" xfId="0" applyNumberFormat="1" applyFont="1" applyFill="1" applyBorder="1" applyAlignment="1" applyProtection="1">
      <alignment horizontal="center" vertical="center" wrapText="1"/>
      <protection locked="0"/>
    </xf>
    <xf numFmtId="164" fontId="22" fillId="3" borderId="6" xfId="0" quotePrefix="1" applyNumberFormat="1" applyFont="1" applyFill="1" applyBorder="1" applyAlignment="1" applyProtection="1">
      <alignment horizontal="center" vertical="center" wrapText="1"/>
      <protection locked="0"/>
    </xf>
    <xf numFmtId="164" fontId="8" fillId="3" borderId="8" xfId="0" applyNumberFormat="1" applyFont="1" applyFill="1" applyBorder="1" applyAlignment="1" applyProtection="1">
      <alignment horizontal="center" vertical="center" wrapText="1"/>
      <protection locked="0"/>
    </xf>
    <xf numFmtId="164" fontId="14" fillId="3" borderId="8" xfId="0" quotePrefix="1" applyNumberFormat="1" applyFont="1" applyFill="1" applyBorder="1" applyAlignment="1" applyProtection="1">
      <alignment horizontal="center" vertical="center" wrapText="1"/>
      <protection locked="0"/>
    </xf>
    <xf numFmtId="164" fontId="14" fillId="3" borderId="20" xfId="0" applyNumberFormat="1" applyFont="1" applyFill="1" applyBorder="1" applyAlignment="1" applyProtection="1">
      <alignment horizontal="center" vertical="center" wrapText="1"/>
      <protection locked="0"/>
    </xf>
    <xf numFmtId="164" fontId="14" fillId="3" borderId="6" xfId="0" quotePrefix="1" applyNumberFormat="1" applyFont="1" applyFill="1" applyBorder="1" applyAlignment="1" applyProtection="1">
      <alignment horizontal="center" vertical="center" wrapText="1"/>
      <protection locked="0"/>
    </xf>
    <xf numFmtId="0" fontId="8" fillId="3" borderId="37" xfId="0" applyFont="1" applyFill="1" applyBorder="1" applyAlignment="1">
      <alignment horizontal="left" vertical="center" wrapText="1"/>
    </xf>
    <xf numFmtId="0" fontId="3" fillId="0" borderId="38" xfId="0" applyFont="1" applyBorder="1" applyAlignment="1">
      <alignment horizontal="left" vertical="center" wrapText="1"/>
    </xf>
    <xf numFmtId="0" fontId="3" fillId="0" borderId="21" xfId="0" applyFont="1" applyBorder="1" applyAlignment="1">
      <alignment horizontal="left" vertical="center" wrapText="1"/>
    </xf>
    <xf numFmtId="0" fontId="19" fillId="3" borderId="28" xfId="0" applyFont="1" applyFill="1" applyBorder="1" applyAlignment="1">
      <alignment horizontal="left" vertical="center" wrapText="1"/>
    </xf>
    <xf numFmtId="0" fontId="20" fillId="0" borderId="29" xfId="0" applyFont="1" applyBorder="1" applyAlignment="1">
      <alignment vertical="center" wrapText="1"/>
    </xf>
    <xf numFmtId="0" fontId="20" fillId="0" borderId="30" xfId="0" applyFont="1" applyBorder="1" applyAlignment="1">
      <alignment vertical="center" wrapText="1"/>
    </xf>
    <xf numFmtId="0" fontId="20" fillId="0" borderId="31" xfId="0" applyFont="1" applyBorder="1" applyAlignment="1">
      <alignment vertical="center" wrapText="1"/>
    </xf>
    <xf numFmtId="0" fontId="20" fillId="0" borderId="32" xfId="0" applyFont="1" applyBorder="1" applyAlignment="1">
      <alignment vertical="center" wrapText="1"/>
    </xf>
    <xf numFmtId="0" fontId="20" fillId="0" borderId="33" xfId="0" applyFont="1" applyBorder="1" applyAlignment="1">
      <alignment vertical="center" wrapText="1"/>
    </xf>
    <xf numFmtId="0" fontId="12" fillId="3" borderId="23" xfId="0" applyFont="1" applyFill="1" applyBorder="1" applyAlignment="1" applyProtection="1">
      <alignment vertical="center" wrapText="1"/>
      <protection locked="0"/>
    </xf>
    <xf numFmtId="0" fontId="0" fillId="0" borderId="23" xfId="0" applyBorder="1" applyAlignment="1">
      <alignment vertical="center" wrapText="1"/>
    </xf>
    <xf numFmtId="0" fontId="0" fillId="0" borderId="24" xfId="0" applyBorder="1" applyAlignment="1">
      <alignment vertical="center" wrapText="1"/>
    </xf>
    <xf numFmtId="0" fontId="13" fillId="4" borderId="7" xfId="0" applyFont="1" applyFill="1" applyBorder="1" applyAlignment="1">
      <alignment horizontal="center" vertical="center" textRotation="90" wrapText="1"/>
    </xf>
    <xf numFmtId="0" fontId="13" fillId="4" borderId="10" xfId="0" applyFont="1" applyFill="1" applyBorder="1" applyAlignment="1">
      <alignment horizontal="center" vertical="center" textRotation="90" wrapText="1"/>
    </xf>
    <xf numFmtId="0" fontId="21" fillId="3" borderId="17" xfId="0" applyFont="1" applyFill="1" applyBorder="1" applyAlignment="1">
      <alignment wrapText="1"/>
    </xf>
    <xf numFmtId="0" fontId="21" fillId="0" borderId="17" xfId="0" applyFont="1" applyBorder="1" applyAlignment="1">
      <alignment wrapText="1"/>
    </xf>
    <xf numFmtId="0" fontId="0" fillId="0" borderId="17" xfId="0" applyBorder="1" applyAlignment="1">
      <alignment wrapText="1"/>
    </xf>
    <xf numFmtId="4" fontId="9" fillId="2" borderId="1" xfId="0" applyNumberFormat="1" applyFont="1" applyFill="1" applyBorder="1" applyAlignment="1">
      <alignment horizontal="center" vertical="center" wrapText="1"/>
    </xf>
    <xf numFmtId="4" fontId="9" fillId="2" borderId="39" xfId="0" applyNumberFormat="1" applyFont="1" applyFill="1" applyBorder="1" applyAlignment="1">
      <alignment horizontal="center" vertical="center" wrapText="1"/>
    </xf>
    <xf numFmtId="0" fontId="3" fillId="2" borderId="28" xfId="0" applyFont="1" applyFill="1" applyBorder="1" applyAlignment="1">
      <alignment horizontal="center" vertical="center" wrapText="1"/>
    </xf>
    <xf numFmtId="0" fontId="0" fillId="0" borderId="29" xfId="0" applyBorder="1" applyAlignment="1"/>
    <xf numFmtId="0" fontId="0" fillId="0" borderId="32" xfId="0" applyBorder="1" applyAlignment="1"/>
    <xf numFmtId="0" fontId="0" fillId="0" borderId="33" xfId="0" applyBorder="1" applyAlignment="1"/>
    <xf numFmtId="0" fontId="11" fillId="3" borderId="0" xfId="0" applyFont="1" applyFill="1" applyAlignment="1">
      <alignment horizontal="center" vertical="center" wrapText="1"/>
    </xf>
    <xf numFmtId="0" fontId="9" fillId="2" borderId="1" xfId="0" applyFont="1" applyFill="1" applyBorder="1" applyAlignment="1">
      <alignment vertical="center" wrapText="1"/>
    </xf>
    <xf numFmtId="0" fontId="9" fillId="2" borderId="2" xfId="0" applyFont="1" applyFill="1" applyBorder="1" applyAlignment="1">
      <alignment vertical="center" wrapText="1"/>
    </xf>
    <xf numFmtId="0" fontId="9" fillId="2" borderId="11" xfId="0" applyFont="1" applyFill="1" applyBorder="1" applyAlignment="1">
      <alignment vertical="center" wrapText="1"/>
    </xf>
    <xf numFmtId="0" fontId="9" fillId="2" borderId="5" xfId="0" applyFont="1" applyFill="1" applyBorder="1" applyAlignment="1">
      <alignment vertical="center" wrapText="1"/>
    </xf>
    <xf numFmtId="4" fontId="9" fillId="2" borderId="4" xfId="0" applyNumberFormat="1" applyFont="1" applyFill="1" applyBorder="1" applyAlignment="1">
      <alignment horizontal="center" vertical="center" wrapText="1"/>
    </xf>
    <xf numFmtId="4" fontId="9" fillId="2" borderId="25" xfId="0" applyNumberFormat="1" applyFont="1" applyFill="1" applyBorder="1" applyAlignment="1">
      <alignment horizontal="center" vertical="center" wrapText="1"/>
    </xf>
    <xf numFmtId="164" fontId="3" fillId="2" borderId="4" xfId="0" applyNumberFormat="1" applyFont="1" applyFill="1" applyBorder="1" applyAlignment="1">
      <alignment horizontal="center" vertical="center" wrapText="1"/>
    </xf>
    <xf numFmtId="164" fontId="3" fillId="2" borderId="25" xfId="0" applyNumberFormat="1" applyFont="1" applyFill="1" applyBorder="1" applyAlignment="1">
      <alignment horizontal="center" vertical="center" wrapText="1"/>
    </xf>
    <xf numFmtId="0" fontId="12" fillId="3" borderId="0" xfId="0" applyFont="1" applyFill="1" applyBorder="1" applyAlignment="1" applyProtection="1">
      <alignment vertical="center" wrapText="1"/>
      <protection locked="0"/>
    </xf>
    <xf numFmtId="0" fontId="6" fillId="0" borderId="0" xfId="0" applyFont="1"/>
    <xf numFmtId="0" fontId="6" fillId="0" borderId="44" xfId="0" applyFont="1" applyBorder="1"/>
    <xf numFmtId="0" fontId="8" fillId="3" borderId="34" xfId="0" applyFont="1" applyFill="1" applyBorder="1" applyAlignment="1">
      <alignment horizontal="left" vertical="center" wrapText="1"/>
    </xf>
    <xf numFmtId="0" fontId="3" fillId="0" borderId="35" xfId="0" applyFont="1" applyBorder="1" applyAlignment="1">
      <alignment vertical="center" wrapText="1"/>
    </xf>
    <xf numFmtId="0" fontId="8" fillId="3" borderId="28" xfId="0" applyFont="1" applyFill="1" applyBorder="1" applyAlignment="1">
      <alignment horizontal="left" vertical="center" wrapText="1"/>
    </xf>
    <xf numFmtId="0" fontId="3" fillId="0" borderId="29" xfId="0" applyFont="1" applyBorder="1" applyAlignment="1">
      <alignment vertical="center" wrapText="1"/>
    </xf>
    <xf numFmtId="0" fontId="3" fillId="0" borderId="30" xfId="0" applyFont="1" applyBorder="1" applyAlignment="1">
      <alignment vertical="center" wrapText="1"/>
    </xf>
    <xf numFmtId="0" fontId="3" fillId="0" borderId="31" xfId="0" applyFont="1" applyBorder="1" applyAlignment="1">
      <alignment vertical="center" wrapText="1"/>
    </xf>
    <xf numFmtId="0" fontId="8" fillId="3" borderId="45" xfId="0" applyFont="1" applyFill="1" applyBorder="1" applyAlignment="1">
      <alignment horizontal="left" vertical="center" wrapText="1"/>
    </xf>
    <xf numFmtId="0" fontId="8" fillId="3" borderId="46" xfId="0" applyFont="1" applyFill="1" applyBorder="1" applyAlignment="1">
      <alignment horizontal="left" vertical="center" wrapText="1"/>
    </xf>
    <xf numFmtId="0" fontId="3" fillId="0" borderId="46" xfId="0" applyFont="1" applyBorder="1" applyAlignment="1">
      <alignment horizontal="left" vertical="center" wrapText="1"/>
    </xf>
    <xf numFmtId="0" fontId="0" fillId="0" borderId="46" xfId="0" applyBorder="1" applyAlignment="1">
      <alignment horizontal="left" vertical="center" wrapText="1"/>
    </xf>
    <xf numFmtId="0" fontId="0" fillId="0" borderId="47" xfId="0" applyBorder="1" applyAlignment="1">
      <alignment horizontal="left" vertical="center" wrapText="1"/>
    </xf>
    <xf numFmtId="0" fontId="13" fillId="4" borderId="40" xfId="0" applyFont="1" applyFill="1" applyBorder="1" applyAlignment="1">
      <alignment horizontal="center" vertical="center" textRotation="90" wrapText="1"/>
    </xf>
    <xf numFmtId="0" fontId="12" fillId="3" borderId="34" xfId="0" applyFont="1" applyFill="1" applyBorder="1" applyAlignment="1" applyProtection="1">
      <alignment vertical="center" wrapText="1"/>
      <protection locked="0"/>
    </xf>
    <xf numFmtId="0" fontId="3" fillId="3" borderId="48" xfId="0" applyFont="1" applyFill="1" applyBorder="1" applyAlignment="1" applyProtection="1">
      <alignment vertical="center" wrapText="1"/>
      <protection locked="0"/>
    </xf>
    <xf numFmtId="0" fontId="3" fillId="3" borderId="43" xfId="0" applyFont="1" applyFill="1" applyBorder="1" applyAlignment="1" applyProtection="1">
      <alignment vertical="center" wrapText="1"/>
      <protection locked="0"/>
    </xf>
    <xf numFmtId="0" fontId="3" fillId="3" borderId="29" xfId="0" applyFont="1" applyFill="1" applyBorder="1" applyAlignment="1" applyProtection="1">
      <alignment vertical="center" wrapText="1"/>
      <protection locked="0"/>
    </xf>
    <xf numFmtId="4" fontId="13" fillId="4" borderId="19" xfId="0" applyNumberFormat="1" applyFont="1" applyFill="1" applyBorder="1" applyAlignment="1">
      <alignment horizontal="center" vertical="center" textRotation="90" wrapText="1"/>
    </xf>
    <xf numFmtId="0" fontId="13" fillId="4" borderId="19" xfId="0" applyFont="1" applyFill="1" applyBorder="1" applyAlignment="1">
      <alignment horizontal="center" vertical="center" textRotation="90" wrapText="1"/>
    </xf>
  </cellXfs>
  <cellStyles count="3">
    <cellStyle name="Hipervínculo" xfId="1" builtinId="8"/>
    <cellStyle name="Millares" xfId="2" builtinId="3"/>
    <cellStyle name="Normal" xfId="0" builtinId="0"/>
  </cellStyles>
  <dxfs count="0"/>
  <tableStyles count="0" defaultTableStyle="TableStyleMedium9" defaultPivotStyle="PivotStyleLight16"/>
  <colors>
    <mruColors>
      <color rgb="FF0000FF"/>
      <color rgb="FFB9C800"/>
      <color rgb="FF90802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19051</xdr:colOff>
      <xdr:row>0</xdr:row>
      <xdr:rowOff>0</xdr:rowOff>
    </xdr:from>
    <xdr:to>
      <xdr:col>1</xdr:col>
      <xdr:colOff>1736912</xdr:colOff>
      <xdr:row>7</xdr:row>
      <xdr:rowOff>114717</xdr:rowOff>
    </xdr:to>
    <xdr:pic>
      <xdr:nvPicPr>
        <xdr:cNvPr id="2" name="9 Imagen" descr="http://www.lonjasegovia.es/images/sampledata/logo.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400051" y="0"/>
          <a:ext cx="1717861" cy="1593893"/>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lonjadesegovia.com/" TargetMode="External"/></Relationships>
</file>

<file path=xl/worksheets/sheet1.xml><?xml version="1.0" encoding="utf-8"?>
<worksheet xmlns="http://schemas.openxmlformats.org/spreadsheetml/2006/main" xmlns:r="http://schemas.openxmlformats.org/officeDocument/2006/relationships">
  <sheetPr>
    <pageSetUpPr fitToPage="1"/>
  </sheetPr>
  <dimension ref="A1:H66"/>
  <sheetViews>
    <sheetView tabSelected="1" zoomScale="85" zoomScaleNormal="85" zoomScalePageLayoutView="85" workbookViewId="0">
      <selection activeCell="G7" sqref="G7"/>
    </sheetView>
  </sheetViews>
  <sheetFormatPr baseColWidth="10" defaultRowHeight="12.75"/>
  <cols>
    <col min="1" max="1" width="5.7109375" style="1" customWidth="1"/>
    <col min="2" max="2" width="45.42578125" style="1" customWidth="1"/>
    <col min="3" max="3" width="13.85546875" style="7" customWidth="1"/>
    <col min="4" max="4" width="13.85546875" style="11" customWidth="1"/>
    <col min="5" max="5" width="13.85546875" style="7" customWidth="1"/>
    <col min="6" max="6" width="11.5703125" style="6" customWidth="1"/>
    <col min="7" max="7" width="29.5703125" style="2" customWidth="1"/>
    <col min="8" max="16384" width="11.42578125" style="1"/>
  </cols>
  <sheetData>
    <row r="1" spans="1:7" ht="12.75" customHeight="1">
      <c r="C1" s="106" t="s">
        <v>50</v>
      </c>
      <c r="D1" s="106"/>
      <c r="E1" s="106"/>
      <c r="F1" s="106"/>
    </row>
    <row r="2" spans="1:7" ht="12.75" customHeight="1">
      <c r="C2" s="106"/>
      <c r="D2" s="106"/>
      <c r="E2" s="106"/>
      <c r="F2" s="106"/>
    </row>
    <row r="3" spans="1:7" ht="12.75" customHeight="1">
      <c r="C3" s="106"/>
      <c r="D3" s="106"/>
      <c r="E3" s="106"/>
      <c r="F3" s="106"/>
    </row>
    <row r="4" spans="1:7" ht="12.75" customHeight="1">
      <c r="C4" s="106"/>
      <c r="D4" s="106"/>
      <c r="E4" s="106"/>
      <c r="F4" s="106"/>
    </row>
    <row r="5" spans="1:7" ht="18.75" customHeight="1">
      <c r="C5" s="106"/>
      <c r="D5" s="106"/>
      <c r="E5" s="106"/>
      <c r="F5" s="106"/>
      <c r="G5" s="3"/>
    </row>
    <row r="6" spans="1:7" ht="12.75" customHeight="1">
      <c r="C6" s="106"/>
      <c r="D6" s="106"/>
      <c r="E6" s="106"/>
      <c r="F6" s="106"/>
    </row>
    <row r="7" spans="1:7" ht="36" customHeight="1">
      <c r="B7" s="4"/>
      <c r="C7" s="106"/>
      <c r="D7" s="106"/>
      <c r="E7" s="106"/>
      <c r="F7" s="106"/>
      <c r="G7" s="23" t="s">
        <v>72</v>
      </c>
    </row>
    <row r="8" spans="1:7" ht="27" customHeight="1">
      <c r="B8" s="34" t="s">
        <v>52</v>
      </c>
      <c r="C8" s="106"/>
      <c r="D8" s="106"/>
      <c r="E8" s="106"/>
      <c r="F8" s="106"/>
      <c r="G8" s="24"/>
    </row>
    <row r="9" spans="1:7" ht="2.25" customHeight="1" thickBot="1">
      <c r="C9" s="5"/>
      <c r="D9" s="10"/>
      <c r="E9" s="5"/>
      <c r="F9" s="36"/>
      <c r="G9" s="37"/>
    </row>
    <row r="10" spans="1:7" s="8" customFormat="1" ht="14.25" customHeight="1">
      <c r="A10" s="107"/>
      <c r="B10" s="108"/>
      <c r="C10" s="111" t="s">
        <v>0</v>
      </c>
      <c r="D10" s="113" t="s">
        <v>1</v>
      </c>
      <c r="E10" s="100" t="s">
        <v>2</v>
      </c>
      <c r="F10" s="102" t="s">
        <v>3</v>
      </c>
      <c r="G10" s="103"/>
    </row>
    <row r="11" spans="1:7" s="8" customFormat="1" ht="23.25" customHeight="1" thickBot="1">
      <c r="A11" s="109"/>
      <c r="B11" s="110"/>
      <c r="C11" s="112"/>
      <c r="D11" s="114"/>
      <c r="E11" s="101"/>
      <c r="F11" s="104"/>
      <c r="G11" s="105"/>
    </row>
    <row r="12" spans="1:7" s="8" customFormat="1" ht="21.75" customHeight="1" thickTop="1">
      <c r="A12" s="95" t="s">
        <v>4</v>
      </c>
      <c r="B12" s="57" t="s">
        <v>5</v>
      </c>
      <c r="C12" s="58">
        <v>1.375</v>
      </c>
      <c r="D12" s="75">
        <v>1.4999999999999999E-2</v>
      </c>
      <c r="E12" s="64">
        <f>D12+C12</f>
        <v>1.39</v>
      </c>
      <c r="F12" s="86" t="s">
        <v>11</v>
      </c>
      <c r="G12" s="87"/>
    </row>
    <row r="13" spans="1:7" s="8" customFormat="1" ht="21" customHeight="1">
      <c r="A13" s="96"/>
      <c r="B13" s="59" t="s">
        <v>6</v>
      </c>
      <c r="C13" s="60">
        <v>1.365</v>
      </c>
      <c r="D13" s="76">
        <v>1.4999999999999999E-2</v>
      </c>
      <c r="E13" s="65">
        <f>C13+D13</f>
        <v>1.38</v>
      </c>
      <c r="F13" s="88"/>
      <c r="G13" s="89"/>
    </row>
    <row r="14" spans="1:7" s="8" customFormat="1" ht="23.25" customHeight="1">
      <c r="A14" s="96"/>
      <c r="B14" s="59" t="s">
        <v>61</v>
      </c>
      <c r="C14" s="60">
        <v>1.4</v>
      </c>
      <c r="D14" s="76">
        <v>0</v>
      </c>
      <c r="E14" s="65">
        <f t="shared" ref="E14:E21" si="0">C14+D14</f>
        <v>1.4</v>
      </c>
      <c r="F14" s="88"/>
      <c r="G14" s="89"/>
    </row>
    <row r="15" spans="1:7" s="8" customFormat="1" ht="23.25" customHeight="1">
      <c r="A15" s="96"/>
      <c r="B15" s="59" t="s">
        <v>10</v>
      </c>
      <c r="C15" s="61">
        <v>1.66</v>
      </c>
      <c r="D15" s="62">
        <v>-0.01</v>
      </c>
      <c r="E15" s="66">
        <f t="shared" si="0"/>
        <v>1.65</v>
      </c>
      <c r="F15" s="88"/>
      <c r="G15" s="89"/>
    </row>
    <row r="16" spans="1:7" s="8" customFormat="1" ht="23.25" customHeight="1">
      <c r="A16" s="96"/>
      <c r="B16" s="59" t="s">
        <v>7</v>
      </c>
      <c r="C16" s="60">
        <v>0.63500000000000001</v>
      </c>
      <c r="D16" s="76">
        <v>0.02</v>
      </c>
      <c r="E16" s="67">
        <f t="shared" si="0"/>
        <v>0.65500000000000003</v>
      </c>
      <c r="F16" s="88"/>
      <c r="G16" s="89"/>
    </row>
    <row r="17" spans="1:8" s="8" customFormat="1" ht="23.25" customHeight="1" thickBot="1">
      <c r="A17" s="96"/>
      <c r="B17" s="59" t="s">
        <v>8</v>
      </c>
      <c r="C17" s="60">
        <v>0.53500000000000003</v>
      </c>
      <c r="D17" s="76">
        <v>0.02</v>
      </c>
      <c r="E17" s="67">
        <f>D17+C17</f>
        <v>0.55500000000000005</v>
      </c>
      <c r="F17" s="90"/>
      <c r="G17" s="91"/>
    </row>
    <row r="18" spans="1:8" s="8" customFormat="1" ht="19.5" customHeight="1" thickBot="1">
      <c r="A18" s="96"/>
      <c r="B18" s="59" t="s">
        <v>9</v>
      </c>
      <c r="C18" s="61">
        <v>1.57</v>
      </c>
      <c r="D18" s="62">
        <v>0.03</v>
      </c>
      <c r="E18" s="66">
        <f t="shared" si="0"/>
        <v>1.6</v>
      </c>
      <c r="F18" s="118" t="s">
        <v>12</v>
      </c>
      <c r="G18" s="119"/>
    </row>
    <row r="19" spans="1:8" s="8" customFormat="1" ht="20.25">
      <c r="A19" s="96"/>
      <c r="B19" s="59" t="s">
        <v>67</v>
      </c>
      <c r="C19" s="61">
        <v>66</v>
      </c>
      <c r="D19" s="62">
        <v>0</v>
      </c>
      <c r="E19" s="66">
        <f t="shared" si="0"/>
        <v>66</v>
      </c>
      <c r="F19" s="120" t="s">
        <v>13</v>
      </c>
      <c r="G19" s="121"/>
    </row>
    <row r="20" spans="1:8" s="8" customFormat="1" ht="39.75" customHeight="1">
      <c r="A20" s="96"/>
      <c r="B20" s="59" t="s">
        <v>38</v>
      </c>
      <c r="C20" s="61">
        <v>38</v>
      </c>
      <c r="D20" s="62">
        <v>0.5</v>
      </c>
      <c r="E20" s="66">
        <f t="shared" si="0"/>
        <v>38.5</v>
      </c>
      <c r="F20" s="122"/>
      <c r="G20" s="123"/>
    </row>
    <row r="21" spans="1:8" s="8" customFormat="1" ht="27" customHeight="1" thickBot="1">
      <c r="A21" s="129"/>
      <c r="B21" s="59" t="s">
        <v>62</v>
      </c>
      <c r="C21" s="63">
        <v>32</v>
      </c>
      <c r="D21" s="77">
        <v>0.5</v>
      </c>
      <c r="E21" s="68">
        <f t="shared" si="0"/>
        <v>32.5</v>
      </c>
      <c r="F21" s="122"/>
      <c r="G21" s="123"/>
    </row>
    <row r="22" spans="1:8" s="8" customFormat="1" ht="96.75" customHeight="1" thickBot="1">
      <c r="A22" s="130" t="s">
        <v>71</v>
      </c>
      <c r="B22" s="131"/>
      <c r="C22" s="132"/>
      <c r="D22" s="132"/>
      <c r="E22" s="132"/>
      <c r="F22" s="132"/>
      <c r="G22" s="133"/>
      <c r="H22" s="9"/>
    </row>
    <row r="23" spans="1:8" s="8" customFormat="1" ht="18" customHeight="1">
      <c r="A23" s="134" t="s">
        <v>51</v>
      </c>
      <c r="B23" s="31" t="s">
        <v>57</v>
      </c>
      <c r="C23" s="32">
        <v>2.35</v>
      </c>
      <c r="D23" s="71">
        <v>0</v>
      </c>
      <c r="E23" s="32">
        <f>C23+D23</f>
        <v>2.35</v>
      </c>
      <c r="F23" s="38">
        <f t="shared" ref="F23:F40" si="1">E23*166.386</f>
        <v>391.00709999999998</v>
      </c>
      <c r="G23" s="124" t="s">
        <v>14</v>
      </c>
      <c r="H23" s="9"/>
    </row>
    <row r="24" spans="1:8" s="8" customFormat="1" ht="18" customHeight="1">
      <c r="A24" s="134"/>
      <c r="B24" s="31" t="s">
        <v>55</v>
      </c>
      <c r="C24" s="32">
        <v>2.29</v>
      </c>
      <c r="D24" s="71">
        <v>0</v>
      </c>
      <c r="E24" s="32">
        <f>C24+D24</f>
        <v>2.29</v>
      </c>
      <c r="F24" s="38">
        <f>E24*166</f>
        <v>380.14</v>
      </c>
      <c r="G24" s="125"/>
      <c r="H24" s="9"/>
    </row>
    <row r="25" spans="1:8" s="8" customFormat="1" ht="18" customHeight="1">
      <c r="A25" s="96"/>
      <c r="B25" s="15" t="s">
        <v>56</v>
      </c>
      <c r="C25" s="16">
        <v>2.2000000000000002</v>
      </c>
      <c r="D25" s="69">
        <v>0</v>
      </c>
      <c r="E25" s="16">
        <f>C25+D25</f>
        <v>2.2000000000000002</v>
      </c>
      <c r="F25" s="39">
        <f>E25*166.386</f>
        <v>366.04920000000004</v>
      </c>
      <c r="G25" s="126"/>
      <c r="H25" s="9"/>
    </row>
    <row r="26" spans="1:8" s="8" customFormat="1" ht="18" customHeight="1">
      <c r="A26" s="96"/>
      <c r="B26" s="15" t="s">
        <v>15</v>
      </c>
      <c r="C26" s="16">
        <v>3.88</v>
      </c>
      <c r="D26" s="69">
        <v>0</v>
      </c>
      <c r="E26" s="16">
        <f>C26+D26</f>
        <v>3.88</v>
      </c>
      <c r="F26" s="39">
        <f t="shared" si="1"/>
        <v>645.57767999999999</v>
      </c>
      <c r="G26" s="126"/>
      <c r="H26" s="9"/>
    </row>
    <row r="27" spans="1:8" s="8" customFormat="1" ht="18" customHeight="1">
      <c r="A27" s="96"/>
      <c r="B27" s="15" t="s">
        <v>16</v>
      </c>
      <c r="C27" s="16">
        <v>3.76</v>
      </c>
      <c r="D27" s="69">
        <v>0</v>
      </c>
      <c r="E27" s="16">
        <f t="shared" ref="E27:E40" si="2">C27+D27</f>
        <v>3.76</v>
      </c>
      <c r="F27" s="39">
        <f t="shared" si="1"/>
        <v>625.61135999999999</v>
      </c>
      <c r="G27" s="126"/>
      <c r="H27" s="9"/>
    </row>
    <row r="28" spans="1:8" s="8" customFormat="1" ht="18" customHeight="1">
      <c r="A28" s="96"/>
      <c r="B28" s="15" t="s">
        <v>17</v>
      </c>
      <c r="C28" s="16">
        <v>3.51</v>
      </c>
      <c r="D28" s="69">
        <v>0</v>
      </c>
      <c r="E28" s="16">
        <f t="shared" si="2"/>
        <v>3.51</v>
      </c>
      <c r="F28" s="39">
        <f t="shared" si="1"/>
        <v>584.01486</v>
      </c>
      <c r="G28" s="126"/>
      <c r="H28" s="9"/>
    </row>
    <row r="29" spans="1:8" s="8" customFormat="1" ht="18" customHeight="1">
      <c r="A29" s="96"/>
      <c r="B29" s="15" t="s">
        <v>18</v>
      </c>
      <c r="C29" s="16">
        <v>3.85</v>
      </c>
      <c r="D29" s="69">
        <v>0</v>
      </c>
      <c r="E29" s="16">
        <f t="shared" si="2"/>
        <v>3.85</v>
      </c>
      <c r="F29" s="39">
        <f t="shared" si="1"/>
        <v>640.58609999999999</v>
      </c>
      <c r="G29" s="126"/>
      <c r="H29" s="9"/>
    </row>
    <row r="30" spans="1:8" s="8" customFormat="1" ht="18" customHeight="1">
      <c r="A30" s="96"/>
      <c r="B30" s="15" t="s">
        <v>19</v>
      </c>
      <c r="C30" s="16">
        <v>3.69</v>
      </c>
      <c r="D30" s="69">
        <v>0</v>
      </c>
      <c r="E30" s="16">
        <f t="shared" si="2"/>
        <v>3.69</v>
      </c>
      <c r="F30" s="39">
        <f t="shared" si="1"/>
        <v>613.96433999999999</v>
      </c>
      <c r="G30" s="126"/>
      <c r="H30" s="9"/>
    </row>
    <row r="31" spans="1:8" s="8" customFormat="1" ht="18" customHeight="1">
      <c r="A31" s="96"/>
      <c r="B31" s="15" t="s">
        <v>20</v>
      </c>
      <c r="C31" s="16">
        <v>3.51</v>
      </c>
      <c r="D31" s="69">
        <v>0</v>
      </c>
      <c r="E31" s="16">
        <f t="shared" si="2"/>
        <v>3.51</v>
      </c>
      <c r="F31" s="39">
        <f t="shared" si="1"/>
        <v>584.01486</v>
      </c>
      <c r="G31" s="126"/>
      <c r="H31" s="9"/>
    </row>
    <row r="32" spans="1:8" s="8" customFormat="1" ht="18" customHeight="1">
      <c r="A32" s="96"/>
      <c r="B32" s="15" t="s">
        <v>21</v>
      </c>
      <c r="C32" s="16">
        <v>3.28</v>
      </c>
      <c r="D32" s="69">
        <v>0</v>
      </c>
      <c r="E32" s="16">
        <f t="shared" si="2"/>
        <v>3.28</v>
      </c>
      <c r="F32" s="39">
        <f t="shared" si="1"/>
        <v>545.74608000000001</v>
      </c>
      <c r="G32" s="126"/>
      <c r="H32" s="9"/>
    </row>
    <row r="33" spans="1:8" s="8" customFormat="1" ht="18" customHeight="1">
      <c r="A33" s="96"/>
      <c r="B33" s="15" t="s">
        <v>22</v>
      </c>
      <c r="C33" s="16">
        <v>2.61</v>
      </c>
      <c r="D33" s="69">
        <v>0</v>
      </c>
      <c r="E33" s="16">
        <f t="shared" si="2"/>
        <v>2.61</v>
      </c>
      <c r="F33" s="39">
        <f t="shared" si="1"/>
        <v>434.26745999999997</v>
      </c>
      <c r="G33" s="126"/>
      <c r="H33" s="9"/>
    </row>
    <row r="34" spans="1:8" s="8" customFormat="1" ht="18" customHeight="1">
      <c r="A34" s="96"/>
      <c r="B34" s="15" t="s">
        <v>23</v>
      </c>
      <c r="C34" s="16">
        <v>2.1</v>
      </c>
      <c r="D34" s="69">
        <v>0</v>
      </c>
      <c r="E34" s="16">
        <f t="shared" si="2"/>
        <v>2.1</v>
      </c>
      <c r="F34" s="39">
        <f t="shared" si="1"/>
        <v>349.41059999999999</v>
      </c>
      <c r="G34" s="126"/>
      <c r="H34" s="9"/>
    </row>
    <row r="35" spans="1:8" s="8" customFormat="1" ht="18" customHeight="1">
      <c r="A35" s="96"/>
      <c r="B35" s="15" t="s">
        <v>24</v>
      </c>
      <c r="C35" s="16">
        <v>4.09</v>
      </c>
      <c r="D35" s="69">
        <v>0</v>
      </c>
      <c r="E35" s="16">
        <f t="shared" si="2"/>
        <v>4.09</v>
      </c>
      <c r="F35" s="39">
        <f t="shared" si="1"/>
        <v>680.51873999999998</v>
      </c>
      <c r="G35" s="126"/>
      <c r="H35" s="9"/>
    </row>
    <row r="36" spans="1:8" s="8" customFormat="1" ht="18" customHeight="1">
      <c r="A36" s="96"/>
      <c r="B36" s="15" t="s">
        <v>25</v>
      </c>
      <c r="C36" s="16">
        <v>4</v>
      </c>
      <c r="D36" s="70">
        <v>0</v>
      </c>
      <c r="E36" s="16">
        <f t="shared" si="2"/>
        <v>4</v>
      </c>
      <c r="F36" s="39">
        <f t="shared" si="1"/>
        <v>665.54399999999998</v>
      </c>
      <c r="G36" s="126"/>
      <c r="H36" s="9"/>
    </row>
    <row r="37" spans="1:8" s="8" customFormat="1" ht="18" customHeight="1">
      <c r="A37" s="96"/>
      <c r="B37" s="15" t="s">
        <v>26</v>
      </c>
      <c r="C37" s="16">
        <v>3.8</v>
      </c>
      <c r="D37" s="69">
        <v>0</v>
      </c>
      <c r="E37" s="16">
        <f t="shared" si="2"/>
        <v>3.8</v>
      </c>
      <c r="F37" s="39">
        <f t="shared" si="1"/>
        <v>632.26679999999999</v>
      </c>
      <c r="G37" s="126"/>
      <c r="H37" s="9"/>
    </row>
    <row r="38" spans="1:8" s="8" customFormat="1" ht="18" customHeight="1">
      <c r="A38" s="96"/>
      <c r="B38" s="15" t="s">
        <v>53</v>
      </c>
      <c r="C38" s="16">
        <v>3.27</v>
      </c>
      <c r="D38" s="69">
        <v>0</v>
      </c>
      <c r="E38" s="16">
        <f t="shared" si="2"/>
        <v>3.27</v>
      </c>
      <c r="F38" s="39">
        <f t="shared" si="1"/>
        <v>544.08222000000001</v>
      </c>
      <c r="G38" s="127"/>
      <c r="H38" s="9"/>
    </row>
    <row r="39" spans="1:8" s="8" customFormat="1" ht="18" customHeight="1">
      <c r="A39" s="96"/>
      <c r="B39" s="15" t="s">
        <v>54</v>
      </c>
      <c r="C39" s="16">
        <v>2.4300000000000002</v>
      </c>
      <c r="D39" s="69">
        <v>0</v>
      </c>
      <c r="E39" s="16">
        <f t="shared" si="2"/>
        <v>2.4300000000000002</v>
      </c>
      <c r="F39" s="39">
        <f t="shared" si="1"/>
        <v>404.31798000000003</v>
      </c>
      <c r="G39" s="127"/>
      <c r="H39" s="9"/>
    </row>
    <row r="40" spans="1:8" s="8" customFormat="1" ht="23.25" customHeight="1">
      <c r="A40" s="96"/>
      <c r="B40" s="15" t="s">
        <v>28</v>
      </c>
      <c r="C40" s="16">
        <v>1.94</v>
      </c>
      <c r="D40" s="69">
        <v>0</v>
      </c>
      <c r="E40" s="16">
        <f t="shared" si="2"/>
        <v>1.94</v>
      </c>
      <c r="F40" s="39">
        <f t="shared" si="1"/>
        <v>322.78883999999999</v>
      </c>
      <c r="G40" s="128"/>
      <c r="H40" s="9"/>
    </row>
    <row r="41" spans="1:8" s="8" customFormat="1" ht="173.25" customHeight="1" thickBot="1">
      <c r="A41" s="55" t="s">
        <v>60</v>
      </c>
      <c r="B41" s="115" t="s">
        <v>69</v>
      </c>
      <c r="C41" s="116"/>
      <c r="D41" s="116"/>
      <c r="E41" s="116"/>
      <c r="F41" s="116"/>
      <c r="G41" s="117"/>
      <c r="H41" s="9"/>
    </row>
    <row r="42" spans="1:8" s="8" customFormat="1" ht="21.75" customHeight="1" thickTop="1" thickBot="1">
      <c r="A42" s="17"/>
      <c r="B42" s="18"/>
      <c r="C42" s="18"/>
      <c r="D42" s="19"/>
      <c r="E42" s="20"/>
      <c r="F42" s="22" t="s">
        <v>40</v>
      </c>
      <c r="G42" s="21"/>
      <c r="H42" s="9"/>
    </row>
    <row r="43" spans="1:8" s="8" customFormat="1" ht="18.75" customHeight="1" thickTop="1">
      <c r="A43" s="95" t="s">
        <v>35</v>
      </c>
      <c r="B43" s="40" t="s">
        <v>43</v>
      </c>
      <c r="C43" s="44">
        <v>4.6500000000000004</v>
      </c>
      <c r="D43" s="80">
        <v>0</v>
      </c>
      <c r="E43" s="44">
        <f t="shared" ref="E43:E54" si="3">C43+D43</f>
        <v>4.6500000000000004</v>
      </c>
      <c r="F43" s="45">
        <f>E43*11</f>
        <v>51.150000000000006</v>
      </c>
      <c r="G43" s="83" t="s">
        <v>27</v>
      </c>
      <c r="H43" s="9"/>
    </row>
    <row r="44" spans="1:8" s="8" customFormat="1" ht="18.75" customHeight="1">
      <c r="A44" s="135"/>
      <c r="B44" s="46" t="s">
        <v>44</v>
      </c>
      <c r="C44" s="47">
        <v>4.4000000000000004</v>
      </c>
      <c r="D44" s="81">
        <v>0</v>
      </c>
      <c r="E44" s="47">
        <f t="shared" si="3"/>
        <v>4.4000000000000004</v>
      </c>
      <c r="F44" s="48">
        <f>E44*11</f>
        <v>48.400000000000006</v>
      </c>
      <c r="G44" s="84"/>
      <c r="H44" s="9"/>
    </row>
    <row r="45" spans="1:8" s="8" customFormat="1" ht="18.75" customHeight="1">
      <c r="A45" s="96"/>
      <c r="B45" s="41" t="s">
        <v>29</v>
      </c>
      <c r="C45" s="42">
        <v>4.0999999999999996</v>
      </c>
      <c r="D45" s="82">
        <v>0</v>
      </c>
      <c r="E45" s="42">
        <f t="shared" si="3"/>
        <v>4.0999999999999996</v>
      </c>
      <c r="F45" s="49">
        <f>E45*11</f>
        <v>45.099999999999994</v>
      </c>
      <c r="G45" s="84"/>
      <c r="H45" s="9"/>
    </row>
    <row r="46" spans="1:8" s="8" customFormat="1" ht="18.75" customHeight="1">
      <c r="A46" s="96"/>
      <c r="B46" s="41" t="s">
        <v>68</v>
      </c>
      <c r="C46" s="42">
        <v>3.3</v>
      </c>
      <c r="D46" s="78">
        <v>0</v>
      </c>
      <c r="E46" s="42">
        <f t="shared" si="3"/>
        <v>3.3</v>
      </c>
      <c r="F46" s="49">
        <f>E46*11</f>
        <v>36.299999999999997</v>
      </c>
      <c r="G46" s="84"/>
      <c r="H46" s="9"/>
    </row>
    <row r="47" spans="1:8" s="8" customFormat="1" ht="18.75" customHeight="1">
      <c r="A47" s="96"/>
      <c r="B47" s="41" t="s">
        <v>30</v>
      </c>
      <c r="C47" s="42">
        <v>3.45</v>
      </c>
      <c r="D47" s="72">
        <v>0</v>
      </c>
      <c r="E47" s="42">
        <f t="shared" si="3"/>
        <v>3.45</v>
      </c>
      <c r="F47" s="49">
        <f>E47*13.5</f>
        <v>46.575000000000003</v>
      </c>
      <c r="G47" s="84"/>
      <c r="H47" s="9"/>
    </row>
    <row r="48" spans="1:8" s="8" customFormat="1" ht="18.75" customHeight="1">
      <c r="A48" s="96"/>
      <c r="B48" s="41" t="s">
        <v>31</v>
      </c>
      <c r="C48" s="42">
        <v>3.45</v>
      </c>
      <c r="D48" s="74">
        <v>0</v>
      </c>
      <c r="E48" s="42">
        <f t="shared" si="3"/>
        <v>3.45</v>
      </c>
      <c r="F48" s="49">
        <f>E48*17.05</f>
        <v>58.822500000000005</v>
      </c>
      <c r="G48" s="84"/>
      <c r="H48" s="9"/>
    </row>
    <row r="49" spans="1:8" s="8" customFormat="1" ht="18.75" customHeight="1">
      <c r="A49" s="96"/>
      <c r="B49" s="41" t="s">
        <v>32</v>
      </c>
      <c r="C49" s="42">
        <v>3.05</v>
      </c>
      <c r="D49" s="74">
        <v>0</v>
      </c>
      <c r="E49" s="42">
        <f t="shared" si="3"/>
        <v>3.05</v>
      </c>
      <c r="F49" s="49">
        <f>E49*21.05</f>
        <v>64.202500000000001</v>
      </c>
      <c r="G49" s="84"/>
      <c r="H49" s="9"/>
    </row>
    <row r="50" spans="1:8" s="8" customFormat="1" ht="18.75" customHeight="1">
      <c r="A50" s="96"/>
      <c r="B50" s="41" t="s">
        <v>41</v>
      </c>
      <c r="C50" s="42">
        <v>2.95</v>
      </c>
      <c r="D50" s="74">
        <v>0</v>
      </c>
      <c r="E50" s="42">
        <f t="shared" si="3"/>
        <v>2.95</v>
      </c>
      <c r="F50" s="49">
        <f>E50*24.25</f>
        <v>71.537500000000009</v>
      </c>
      <c r="G50" s="84"/>
      <c r="H50" s="9"/>
    </row>
    <row r="51" spans="1:8" s="8" customFormat="1" ht="18.75" customHeight="1">
      <c r="A51" s="96"/>
      <c r="B51" s="41" t="s">
        <v>33</v>
      </c>
      <c r="C51" s="42">
        <v>2.75</v>
      </c>
      <c r="D51" s="74">
        <v>0</v>
      </c>
      <c r="E51" s="42">
        <f t="shared" si="3"/>
        <v>2.75</v>
      </c>
      <c r="F51" s="49">
        <f>E51*26.75</f>
        <v>73.5625</v>
      </c>
      <c r="G51" s="84"/>
      <c r="H51" s="9"/>
    </row>
    <row r="52" spans="1:8" s="8" customFormat="1" ht="18.75" customHeight="1">
      <c r="A52" s="96"/>
      <c r="B52" s="41" t="s">
        <v>34</v>
      </c>
      <c r="C52" s="42">
        <v>2.5499999999999998</v>
      </c>
      <c r="D52" s="74">
        <v>0</v>
      </c>
      <c r="E52" s="42">
        <f t="shared" si="3"/>
        <v>2.5499999999999998</v>
      </c>
      <c r="F52" s="49">
        <f>E52*31.05</f>
        <v>79.177499999999995</v>
      </c>
      <c r="G52" s="84"/>
      <c r="H52" s="9"/>
    </row>
    <row r="53" spans="1:8" s="8" customFormat="1" ht="18.75" customHeight="1">
      <c r="A53" s="96"/>
      <c r="B53" s="41" t="s">
        <v>45</v>
      </c>
      <c r="C53" s="42">
        <v>0.7</v>
      </c>
      <c r="D53" s="74">
        <v>0</v>
      </c>
      <c r="E53" s="42">
        <f t="shared" si="3"/>
        <v>0.7</v>
      </c>
      <c r="F53" s="49">
        <f>E53*50</f>
        <v>35</v>
      </c>
      <c r="G53" s="84"/>
      <c r="H53" s="9"/>
    </row>
    <row r="54" spans="1:8" s="8" customFormat="1" ht="18.75" customHeight="1">
      <c r="A54" s="96"/>
      <c r="B54" s="50" t="s">
        <v>46</v>
      </c>
      <c r="C54" s="42">
        <v>0.5</v>
      </c>
      <c r="D54" s="74">
        <v>0</v>
      </c>
      <c r="E54" s="42">
        <f t="shared" si="3"/>
        <v>0.5</v>
      </c>
      <c r="F54" s="53">
        <f>E54*50</f>
        <v>25</v>
      </c>
      <c r="G54" s="85"/>
      <c r="H54" s="9"/>
    </row>
    <row r="55" spans="1:8" s="8" customFormat="1" ht="95.25" customHeight="1" thickBot="1">
      <c r="A55" s="54"/>
      <c r="B55" s="92" t="s">
        <v>70</v>
      </c>
      <c r="C55" s="93"/>
      <c r="D55" s="93"/>
      <c r="E55" s="93"/>
      <c r="F55" s="93"/>
      <c r="G55" s="94"/>
      <c r="H55" s="9"/>
    </row>
    <row r="56" spans="1:8" s="8" customFormat="1" ht="18.75" customHeight="1" thickTop="1">
      <c r="A56" s="95" t="s">
        <v>48</v>
      </c>
      <c r="B56" s="40" t="s">
        <v>42</v>
      </c>
      <c r="C56" s="44">
        <v>165</v>
      </c>
      <c r="D56" s="73">
        <v>0</v>
      </c>
      <c r="E56" s="44">
        <f t="shared" ref="E56:E61" si="4">D56+C56</f>
        <v>165</v>
      </c>
      <c r="F56" s="51">
        <f t="shared" ref="F56:F61" si="5">E56*166.386</f>
        <v>27453.69</v>
      </c>
      <c r="G56" s="83" t="s">
        <v>37</v>
      </c>
      <c r="H56" s="9"/>
    </row>
    <row r="57" spans="1:8" s="8" customFormat="1" ht="18.75" customHeight="1">
      <c r="A57" s="96"/>
      <c r="B57" s="41" t="s">
        <v>58</v>
      </c>
      <c r="C57" s="42">
        <v>178</v>
      </c>
      <c r="D57" s="72">
        <v>0</v>
      </c>
      <c r="E57" s="42">
        <f t="shared" si="4"/>
        <v>178</v>
      </c>
      <c r="F57" s="52">
        <f t="shared" si="5"/>
        <v>29616.707999999999</v>
      </c>
      <c r="G57" s="84"/>
      <c r="H57" s="9"/>
    </row>
    <row r="58" spans="1:8" s="8" customFormat="1" ht="18.75" customHeight="1">
      <c r="A58" s="96"/>
      <c r="B58" s="41" t="s">
        <v>63</v>
      </c>
      <c r="C58" s="42">
        <v>0</v>
      </c>
      <c r="D58" s="43">
        <v>0</v>
      </c>
      <c r="E58" s="42">
        <f>C58+D58</f>
        <v>0</v>
      </c>
      <c r="F58" s="52">
        <f t="shared" si="5"/>
        <v>0</v>
      </c>
      <c r="G58" s="84"/>
      <c r="H58" s="9"/>
    </row>
    <row r="59" spans="1:8" s="8" customFormat="1" ht="18.75" customHeight="1">
      <c r="A59" s="96"/>
      <c r="B59" s="41" t="s">
        <v>64</v>
      </c>
      <c r="C59" s="42">
        <v>158</v>
      </c>
      <c r="D59" s="43">
        <v>0</v>
      </c>
      <c r="E59" s="42">
        <f>D59+C59</f>
        <v>158</v>
      </c>
      <c r="F59" s="52">
        <f t="shared" si="5"/>
        <v>26288.987999999998</v>
      </c>
      <c r="G59" s="84"/>
      <c r="H59" s="9"/>
    </row>
    <row r="60" spans="1:8" s="8" customFormat="1" ht="20.25" customHeight="1">
      <c r="A60" s="96"/>
      <c r="B60" s="41" t="s">
        <v>39</v>
      </c>
      <c r="C60" s="42">
        <v>290</v>
      </c>
      <c r="D60" s="43">
        <v>0</v>
      </c>
      <c r="E60" s="42">
        <f>C60+D60</f>
        <v>290</v>
      </c>
      <c r="F60" s="52">
        <f t="shared" si="5"/>
        <v>48251.94</v>
      </c>
      <c r="G60" s="84"/>
      <c r="H60" s="9"/>
    </row>
    <row r="61" spans="1:8" s="8" customFormat="1" ht="20.25" customHeight="1">
      <c r="A61" s="96"/>
      <c r="B61" s="41" t="s">
        <v>36</v>
      </c>
      <c r="C61" s="42">
        <v>155</v>
      </c>
      <c r="D61" s="72">
        <v>0</v>
      </c>
      <c r="E61" s="42">
        <f t="shared" si="4"/>
        <v>155</v>
      </c>
      <c r="F61" s="52">
        <f t="shared" si="5"/>
        <v>25789.829999999998</v>
      </c>
      <c r="G61" s="85"/>
      <c r="H61" s="9"/>
    </row>
    <row r="62" spans="1:8" s="8" customFormat="1" ht="2.25" customHeight="1">
      <c r="A62" s="25"/>
      <c r="B62" s="26"/>
      <c r="C62" s="27"/>
      <c r="D62" s="28"/>
      <c r="E62" s="27"/>
      <c r="F62" s="29"/>
      <c r="G62" s="30"/>
      <c r="H62" s="9"/>
    </row>
    <row r="63" spans="1:8" s="8" customFormat="1" ht="96.75" customHeight="1" thickBot="1">
      <c r="A63" s="54"/>
      <c r="B63" s="92"/>
      <c r="C63" s="93"/>
      <c r="D63" s="93"/>
      <c r="E63" s="93"/>
      <c r="F63" s="93"/>
      <c r="G63" s="94"/>
    </row>
    <row r="64" spans="1:8" s="8" customFormat="1" ht="43.5" customHeight="1" thickTop="1" thickBot="1">
      <c r="A64" s="56" t="s">
        <v>65</v>
      </c>
      <c r="B64" s="12" t="s">
        <v>66</v>
      </c>
      <c r="C64" s="13">
        <v>168</v>
      </c>
      <c r="D64" s="79">
        <v>0</v>
      </c>
      <c r="E64" s="13">
        <f t="shared" ref="E64" si="6">D64+C64</f>
        <v>168</v>
      </c>
      <c r="F64" s="14">
        <f>E64*166.386</f>
        <v>27952.847999999998</v>
      </c>
      <c r="G64" s="35" t="s">
        <v>49</v>
      </c>
    </row>
    <row r="65" spans="1:7" ht="36.75" customHeight="1" thickTop="1">
      <c r="A65" s="33" t="s">
        <v>47</v>
      </c>
      <c r="B65" s="12" t="s">
        <v>59</v>
      </c>
      <c r="C65" s="13">
        <v>56</v>
      </c>
      <c r="D65" s="79">
        <v>0</v>
      </c>
      <c r="E65" s="13">
        <f t="shared" ref="E65" si="7">D65+C65</f>
        <v>56</v>
      </c>
      <c r="F65" s="14">
        <f>E65*166.386</f>
        <v>9317.616</v>
      </c>
      <c r="G65" s="35" t="s">
        <v>49</v>
      </c>
    </row>
    <row r="66" spans="1:7" ht="32.25" customHeight="1">
      <c r="B66" s="97"/>
      <c r="C66" s="98"/>
      <c r="D66" s="98"/>
      <c r="E66" s="99"/>
      <c r="F66" s="99"/>
      <c r="G66" s="99"/>
    </row>
  </sheetData>
  <sheetProtection selectLockedCells="1"/>
  <mergeCells count="21">
    <mergeCell ref="B66:G66"/>
    <mergeCell ref="E10:E11"/>
    <mergeCell ref="G43:G54"/>
    <mergeCell ref="F10:G11"/>
    <mergeCell ref="C1:F8"/>
    <mergeCell ref="A10:B11"/>
    <mergeCell ref="C10:C11"/>
    <mergeCell ref="D10:D11"/>
    <mergeCell ref="B41:G41"/>
    <mergeCell ref="F18:G18"/>
    <mergeCell ref="F19:G21"/>
    <mergeCell ref="G23:G40"/>
    <mergeCell ref="A12:A21"/>
    <mergeCell ref="A22:G22"/>
    <mergeCell ref="A23:A40"/>
    <mergeCell ref="A43:A54"/>
    <mergeCell ref="G56:G61"/>
    <mergeCell ref="F12:G17"/>
    <mergeCell ref="B55:G55"/>
    <mergeCell ref="B63:G63"/>
    <mergeCell ref="A56:A61"/>
  </mergeCells>
  <phoneticPr fontId="2" type="noConversion"/>
  <hyperlinks>
    <hyperlink ref="B8" r:id="rId1"/>
  </hyperlinks>
  <printOptions horizontalCentered="1" verticalCentered="1"/>
  <pageMargins left="0.78740157480314965" right="0.23622047244094491" top="0.19685039370078741" bottom="0.19685039370078741" header="0.31496062992125984" footer="0.31496062992125984"/>
  <pageSetup paperSize="9" scale="49" fitToWidth="0" orientation="portrait" horizontalDpi="300" verticalDpi="300"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Hoja3</vt:lpstr>
      <vt:lpstr>Hoja3!Área_de_impresión</vt:lpstr>
    </vt:vector>
  </TitlesOfParts>
  <Company>Dark</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Gestiagua</dc:creator>
  <cp:lastModifiedBy>Acer</cp:lastModifiedBy>
  <cp:lastPrinted>2018-09-20T07:35:31Z</cp:lastPrinted>
  <dcterms:created xsi:type="dcterms:W3CDTF">2007-10-19T16:17:42Z</dcterms:created>
  <dcterms:modified xsi:type="dcterms:W3CDTF">2019-05-09T15:33:01Z</dcterms:modified>
</cp:coreProperties>
</file>