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855" windowWidth="14820" windowHeight="11040"/>
  </bookViews>
  <sheets>
    <sheet name="Hoja3" sheetId="3" r:id="rId1"/>
  </sheets>
  <definedNames>
    <definedName name="_xlnm.Print_Area" localSheetId="0">Hoja3!$A$1:$G$65</definedName>
  </definedNames>
  <calcPr calcId="124519"/>
</workbook>
</file>

<file path=xl/calcChain.xml><?xml version="1.0" encoding="utf-8"?>
<calcChain xmlns="http://schemas.openxmlformats.org/spreadsheetml/2006/main">
  <c r="E17" i="3"/>
  <c r="F17" s="1"/>
  <c r="E51"/>
  <c r="F51" s="1"/>
  <c r="E50"/>
  <c r="F50" s="1"/>
  <c r="F47"/>
  <c r="E49"/>
  <c r="F49" s="1"/>
  <c r="E52"/>
  <c r="F52" s="1"/>
  <c r="E53"/>
  <c r="F53" s="1"/>
  <c r="E54"/>
  <c r="F54" s="1"/>
  <c r="E55"/>
  <c r="E60"/>
  <c r="F60" s="1"/>
  <c r="E12"/>
  <c r="F12" s="1"/>
  <c r="E13"/>
  <c r="F13" s="1"/>
  <c r="E14"/>
  <c r="F14" s="1"/>
  <c r="E15"/>
  <c r="F15" s="1"/>
  <c r="E16"/>
  <c r="F16" s="1"/>
  <c r="E18"/>
  <c r="F18" s="1"/>
  <c r="E19"/>
  <c r="F19" s="1"/>
  <c r="E20"/>
  <c r="F20" s="1"/>
  <c r="E21"/>
  <c r="F21" s="1"/>
  <c r="E22"/>
  <c r="F22" s="1"/>
  <c r="E23"/>
  <c r="F23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F46"/>
  <c r="F48"/>
  <c r="E57"/>
  <c r="F57" s="1"/>
  <c r="E58"/>
  <c r="F58" s="1"/>
  <c r="E61"/>
  <c r="F61" s="1"/>
  <c r="E64"/>
  <c r="F64" s="1"/>
</calcChain>
</file>

<file path=xl/sharedStrings.xml><?xml version="1.0" encoding="utf-8"?>
<sst xmlns="http://schemas.openxmlformats.org/spreadsheetml/2006/main" count="112" uniqueCount="73">
  <si>
    <t>Precio semana anterior</t>
  </si>
  <si>
    <t>Difer.</t>
  </si>
  <si>
    <t>Precio semana actual</t>
  </si>
  <si>
    <t>Medida</t>
  </si>
  <si>
    <t>PORCINO</t>
  </si>
  <si>
    <t>Selecto</t>
  </si>
  <si>
    <t>Normal</t>
  </si>
  <si>
    <t>Graso +120 Kgs</t>
  </si>
  <si>
    <t xml:space="preserve">Cerdas desvieje extra </t>
  </si>
  <si>
    <t>Cerda desvieje primera</t>
  </si>
  <si>
    <t xml:space="preserve">Tipo Canal II </t>
  </si>
  <si>
    <t>Cochinillos de 7 a 12 Kg.</t>
  </si>
  <si>
    <t>Cerdo Ibérico de pienso 150 Kg.</t>
  </si>
  <si>
    <t>Kgs/vivo sobre granja</t>
  </si>
  <si>
    <t>Kgs/canal sobre matadero</t>
  </si>
  <si>
    <t>Unidad/vivo sobre granja</t>
  </si>
  <si>
    <t>Kg/canal sobre matadero</t>
  </si>
  <si>
    <t>Añojos Extra 270-320 kgs –U-</t>
  </si>
  <si>
    <t>Añojos Primera 270-320 Kgs –R-</t>
  </si>
  <si>
    <t>Añojos Segunda 270-320 Kgs –O-</t>
  </si>
  <si>
    <t xml:space="preserve">Añojos Súper Extra 320-370 kgs –E- </t>
  </si>
  <si>
    <t>Añojos Extra 320-370 kgs –U-</t>
  </si>
  <si>
    <t>Añojos Primera 320-370 Kgs –R-</t>
  </si>
  <si>
    <t>Añojos Segunda 320-370 Kgs –O-</t>
  </si>
  <si>
    <t>Vacas extra –U-</t>
  </si>
  <si>
    <t>Vacas primera –R-</t>
  </si>
  <si>
    <t>Vacas segunda-O-</t>
  </si>
  <si>
    <t>Terneras pienso extra</t>
  </si>
  <si>
    <t>Terneras pienso primera</t>
  </si>
  <si>
    <t>Terneras pienso segunda</t>
  </si>
  <si>
    <t>Ternero cruce charolés macho</t>
  </si>
  <si>
    <t>Kg/vivo sobre granja</t>
  </si>
  <si>
    <t>Ternero cruce charolés hembras</t>
  </si>
  <si>
    <t>Ternero del país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</si>
  <si>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</si>
  <si>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</si>
  <si>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</si>
  <si>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</si>
  <si>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</si>
  <si>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</si>
  <si>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OVINO</t>
  </si>
  <si>
    <t>Centeno</t>
  </si>
  <si>
    <t>Tm/ Origen agricultor</t>
  </si>
  <si>
    <t>Cochinillo de Segovia "marca de garantía"</t>
  </si>
  <si>
    <t>Girasol   9-2-44</t>
  </si>
  <si>
    <t>Pts.</t>
  </si>
  <si>
    <t>Euros / Ud.</t>
  </si>
  <si>
    <t>Añojos Extra 320-370 kgs –E-</t>
  </si>
  <si>
    <t>unidad/vivo sobre granja</t>
  </si>
  <si>
    <t>Cordero pascual 23,1-25,50 Kg.</t>
  </si>
  <si>
    <r>
      <t xml:space="preserve">Lechones de 20 Kgs. </t>
    </r>
    <r>
      <rPr>
        <b/>
        <sz val="12"/>
        <rFont val="Arial"/>
        <family val="2"/>
      </rPr>
      <t xml:space="preserve"> </t>
    </r>
  </si>
  <si>
    <t>Colza 9-2-40 (Hum-Imp-gras)</t>
  </si>
  <si>
    <r>
      <t xml:space="preserve">Trigo pienso 72 kg/Hl. </t>
    </r>
    <r>
      <rPr>
        <b/>
        <sz val="10"/>
        <rFont val="Arial"/>
        <family val="2"/>
      </rPr>
      <t xml:space="preserve"> </t>
    </r>
  </si>
  <si>
    <t xml:space="preserve">Lechones castrados. </t>
  </si>
  <si>
    <t xml:space="preserve"> Cebada de 62  Kgs/Hl. </t>
  </si>
  <si>
    <t xml:space="preserve">Cordero Extra </t>
  </si>
  <si>
    <t>Cordero Segolechal</t>
  </si>
  <si>
    <t>Cordero 2ª</t>
  </si>
  <si>
    <t>s/c</t>
  </si>
  <si>
    <t>Cochinillos de 4,5 a 7 Kg</t>
  </si>
  <si>
    <t xml:space="preserve">
No hay mesa operativa en la Lonja de Segovia, estamos trabajando para conformar una mesa de vacuno, y salir con precios operativos, consideramos que es un auténtico despropósito que una provincia como Segovia, de las máximas productoras de animales de cebo a nivel español nos den los precios hechos desde otras provincias, y de desde esta lonja, repito, estamos trabajando para que esto no sea así y en un corto periodo de tiempo tengamos una mesa de precios justa y equitativa. </t>
  </si>
  <si>
    <t>Ovejas desvieje Primera 50 Kgs</t>
  </si>
  <si>
    <t xml:space="preserve">Ovejas desvieje Segunda 50 Kgs. </t>
  </si>
  <si>
    <t xml:space="preserve">paja </t>
  </si>
  <si>
    <t>cereales</t>
  </si>
  <si>
    <t>Paja paquete empacada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</si>
  <si>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</si>
  <si>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</si>
  <si>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vacuno</t>
  </si>
  <si>
    <t>18 de enero  de 2018</t>
  </si>
  <si>
    <t xml:space="preserve">se frenan las caidas de semanas anteriores en el cordero lechal, poca venta y no falta ganado desde el campo, pero el bajo precio que tienen influye en esta repetición,  a pesar de la entrada continua de cordero francés a bajo precio, los más grandes no aguantan la bajada de precio de la exportación y bajan sus cotizaciones. </t>
  </si>
  <si>
    <t xml:space="preserve">repetición en el cerdo de verdeo, bajan los pesos y se contraresta con la oferta de animales, no así las cerdas desvieje que las bajadas de alemania fuerzan las bajadas aquí, los lechones contiúan subiendo aunque a menor ritmo, los cochinillos se estabilizan y repiten precio, no han quedado animales en las granjas aunque la demanda es escasa la oferta de animales no es excesiva no se acumulan. </t>
  </si>
  <si>
    <t xml:space="preserve">Bajadas de los cereales esta semana, menor demanda y grano en los puertos, provoca bajadas en los cereales esta semana. 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</si>
</sst>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#,##0.000"/>
    <numFmt numFmtId="167" formatCode="0.000_ ;[Red]\-0.000\ "/>
  </numFmts>
  <fonts count="2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u/>
      <sz val="28"/>
      <color indexed="12"/>
      <name val="Arial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/>
      <sz val="28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4"/>
      <color rgb="FF0000FF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2"/>
      <color rgb="FF0000FF"/>
      <name val="Arial"/>
      <family val="2"/>
    </font>
    <font>
      <b/>
      <sz val="16"/>
      <color rgb="FF90802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</cellStyleXfs>
  <cellXfs count="86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9" fillId="3" borderId="0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center"/>
    </xf>
    <xf numFmtId="14" fontId="4" fillId="3" borderId="3" xfId="0" applyNumberFormat="1" applyFont="1" applyFill="1" applyBorder="1" applyAlignment="1">
      <alignment vertical="center" wrapText="1"/>
    </xf>
    <xf numFmtId="14" fontId="8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4" fontId="6" fillId="3" borderId="0" xfId="1" applyNumberFormat="1" applyFont="1" applyFill="1" applyAlignment="1" applyProtection="1">
      <alignment vertical="center"/>
    </xf>
    <xf numFmtId="0" fontId="7" fillId="3" borderId="0" xfId="0" applyFont="1" applyFill="1"/>
    <xf numFmtId="0" fontId="11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7" fillId="3" borderId="0" xfId="0" applyNumberFormat="1" applyFont="1" applyFill="1"/>
    <xf numFmtId="164" fontId="12" fillId="3" borderId="0" xfId="1" applyNumberFormat="1" applyFont="1" applyFill="1" applyAlignment="1" applyProtection="1">
      <alignment vertical="center"/>
    </xf>
    <xf numFmtId="0" fontId="14" fillId="3" borderId="8" xfId="0" applyFont="1" applyFill="1" applyBorder="1" applyAlignment="1">
      <alignment vertical="center" wrapText="1"/>
    </xf>
    <xf numFmtId="4" fontId="9" fillId="3" borderId="8" xfId="0" applyNumberFormat="1" applyFont="1" applyFill="1" applyBorder="1" applyAlignment="1">
      <alignment horizontal="center" vertical="center" wrapText="1"/>
    </xf>
    <xf numFmtId="3" fontId="14" fillId="3" borderId="8" xfId="0" applyNumberFormat="1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3" fontId="14" fillId="3" borderId="6" xfId="0" applyNumberFormat="1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164" fontId="3" fillId="3" borderId="15" xfId="0" applyNumberFormat="1" applyFont="1" applyFill="1" applyBorder="1" applyAlignment="1">
      <alignment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14" fontId="16" fillId="3" borderId="0" xfId="0" applyNumberFormat="1" applyFont="1" applyFill="1" applyBorder="1" applyAlignment="1">
      <alignment horizontal="right" vertical="center" wrapText="1"/>
    </xf>
    <xf numFmtId="0" fontId="17" fillId="3" borderId="0" xfId="0" applyFont="1" applyFill="1" applyAlignment="1">
      <alignment vertical="center" wrapText="1"/>
    </xf>
    <xf numFmtId="0" fontId="15" fillId="4" borderId="17" xfId="0" applyFont="1" applyFill="1" applyBorder="1" applyAlignment="1">
      <alignment horizontal="center" vertical="center" textRotation="90" wrapText="1"/>
    </xf>
    <xf numFmtId="0" fontId="14" fillId="3" borderId="18" xfId="0" applyFont="1" applyFill="1" applyBorder="1" applyAlignment="1">
      <alignment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164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3" fontId="14" fillId="3" borderId="18" xfId="0" applyNumberFormat="1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left" vertical="center" wrapText="1"/>
    </xf>
    <xf numFmtId="165" fontId="14" fillId="3" borderId="6" xfId="2" applyNumberFormat="1" applyFont="1" applyFill="1" applyBorder="1" applyAlignment="1">
      <alignment vertical="center" wrapText="1"/>
    </xf>
    <xf numFmtId="166" fontId="9" fillId="3" borderId="6" xfId="0" applyNumberFormat="1" applyFont="1" applyFill="1" applyBorder="1" applyAlignment="1">
      <alignment horizontal="center" vertical="center" wrapText="1"/>
    </xf>
    <xf numFmtId="43" fontId="14" fillId="3" borderId="8" xfId="2" applyFont="1" applyFill="1" applyBorder="1" applyAlignment="1">
      <alignment horizontal="center" vertical="center" wrapText="1"/>
    </xf>
    <xf numFmtId="43" fontId="14" fillId="3" borderId="6" xfId="2" applyFont="1" applyFill="1" applyBorder="1" applyAlignment="1">
      <alignment horizontal="center" vertical="center" wrapText="1"/>
    </xf>
    <xf numFmtId="43" fontId="11" fillId="3" borderId="0" xfId="2" applyFont="1" applyFill="1" applyBorder="1" applyAlignment="1">
      <alignment horizontal="center"/>
    </xf>
    <xf numFmtId="0" fontId="14" fillId="3" borderId="21" xfId="0" applyFont="1" applyFill="1" applyBorder="1" applyAlignment="1">
      <alignment vertical="center" wrapText="1"/>
    </xf>
    <xf numFmtId="4" fontId="9" fillId="3" borderId="21" xfId="0" applyNumberFormat="1" applyFont="1" applyFill="1" applyBorder="1" applyAlignment="1">
      <alignment horizontal="center" vertical="center" wrapText="1"/>
    </xf>
    <xf numFmtId="43" fontId="14" fillId="3" borderId="21" xfId="2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left" vertical="center" wrapText="1"/>
    </xf>
    <xf numFmtId="166" fontId="9" fillId="3" borderId="8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167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167" fontId="9" fillId="3" borderId="6" xfId="0" applyNumberFormat="1" applyFont="1" applyFill="1" applyBorder="1" applyAlignment="1">
      <alignment horizontal="center" vertical="center" wrapText="1"/>
    </xf>
    <xf numFmtId="167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167" fontId="9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164" fontId="19" fillId="3" borderId="8" xfId="0" quotePrefix="1" applyNumberFormat="1" applyFont="1" applyFill="1" applyBorder="1" applyAlignment="1" applyProtection="1">
      <alignment horizontal="center" vertical="center" wrapText="1"/>
      <protection locked="0"/>
    </xf>
    <xf numFmtId="164" fontId="19" fillId="3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164" fontId="19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9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7" xfId="0" applyFont="1" applyFill="1" applyBorder="1" applyAlignment="1">
      <alignment horizontal="center" vertical="center" textRotation="90" wrapText="1"/>
    </xf>
    <xf numFmtId="0" fontId="13" fillId="3" borderId="0" xfId="0" applyFont="1" applyFill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textRotation="90" wrapText="1"/>
    </xf>
    <xf numFmtId="0" fontId="15" fillId="4" borderId="10" xfId="0" applyFont="1" applyFill="1" applyBorder="1" applyAlignment="1">
      <alignment horizontal="center" vertical="center" textRotation="90" wrapText="1"/>
    </xf>
    <xf numFmtId="0" fontId="3" fillId="3" borderId="23" xfId="0" applyFont="1" applyFill="1" applyBorder="1" applyAlignment="1" applyProtection="1">
      <alignment vertical="center" wrapText="1"/>
      <protection locked="0"/>
    </xf>
    <xf numFmtId="0" fontId="3" fillId="3" borderId="24" xfId="0" applyFont="1" applyFill="1" applyBorder="1" applyAlignment="1" applyProtection="1">
      <alignment vertical="center" wrapText="1"/>
      <protection locked="0"/>
    </xf>
    <xf numFmtId="0" fontId="3" fillId="3" borderId="25" xfId="0" applyFont="1" applyFill="1" applyBorder="1" applyAlignment="1" applyProtection="1">
      <alignment vertical="center" wrapText="1"/>
      <protection locked="0"/>
    </xf>
    <xf numFmtId="4" fontId="15" fillId="4" borderId="7" xfId="0" applyNumberFormat="1" applyFont="1" applyFill="1" applyBorder="1" applyAlignment="1">
      <alignment horizontal="center" vertical="center" textRotation="90" wrapText="1"/>
    </xf>
    <xf numFmtId="0" fontId="3" fillId="3" borderId="17" xfId="0" applyFont="1" applyFill="1" applyBorder="1" applyAlignment="1" applyProtection="1">
      <alignment vertical="center" wrapText="1"/>
      <protection locked="0"/>
    </xf>
    <xf numFmtId="0" fontId="3" fillId="3" borderId="18" xfId="0" applyFont="1" applyFill="1" applyBorder="1" applyAlignment="1" applyProtection="1">
      <alignment vertical="center" wrapText="1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15" fillId="4" borderId="20" xfId="0" applyFont="1" applyFill="1" applyBorder="1" applyAlignment="1">
      <alignment horizontal="center" vertical="center" textRotation="90" wrapText="1"/>
    </xf>
    <xf numFmtId="0" fontId="7" fillId="3" borderId="23" xfId="0" applyFont="1" applyFill="1" applyBorder="1" applyAlignment="1" applyProtection="1">
      <alignment vertical="center" wrapText="1"/>
      <protection locked="0"/>
    </xf>
    <xf numFmtId="0" fontId="7" fillId="3" borderId="24" xfId="0" applyFont="1" applyFill="1" applyBorder="1" applyAlignment="1" applyProtection="1">
      <alignment vertical="center" wrapText="1"/>
      <protection locked="0"/>
    </xf>
    <xf numFmtId="0" fontId="7" fillId="3" borderId="25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2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7</xdr:row>
      <xdr:rowOff>114717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="85" zoomScaleNormal="85" zoomScalePageLayoutView="85" workbookViewId="0">
      <selection activeCell="C19" sqref="C19"/>
    </sheetView>
  </sheetViews>
  <sheetFormatPr baseColWidth="10" defaultRowHeight="12.75"/>
  <cols>
    <col min="1" max="1" width="5.7109375" style="1" customWidth="1"/>
    <col min="2" max="2" width="45.42578125" style="1" customWidth="1"/>
    <col min="3" max="3" width="13.85546875" style="8" customWidth="1"/>
    <col min="4" max="4" width="13.85546875" style="13" customWidth="1"/>
    <col min="5" max="5" width="13.85546875" style="8" customWidth="1"/>
    <col min="6" max="6" width="11.5703125" style="7" customWidth="1"/>
    <col min="7" max="7" width="29.5703125" style="2" customWidth="1"/>
    <col min="8" max="16384" width="11.42578125" style="1"/>
  </cols>
  <sheetData>
    <row r="1" spans="1:8" ht="12.75" customHeight="1">
      <c r="C1" s="60" t="s">
        <v>67</v>
      </c>
      <c r="D1" s="60"/>
      <c r="E1" s="60"/>
      <c r="F1" s="60"/>
    </row>
    <row r="2" spans="1:8" ht="12.75" customHeight="1">
      <c r="C2" s="60"/>
      <c r="D2" s="60"/>
      <c r="E2" s="60"/>
      <c r="F2" s="60"/>
    </row>
    <row r="3" spans="1:8" ht="12.75" customHeight="1">
      <c r="C3" s="60"/>
      <c r="D3" s="60"/>
      <c r="E3" s="60"/>
      <c r="F3" s="60"/>
    </row>
    <row r="4" spans="1:8" ht="12.75" customHeight="1">
      <c r="C4" s="60"/>
      <c r="D4" s="60"/>
      <c r="E4" s="60"/>
      <c r="F4" s="60"/>
    </row>
    <row r="5" spans="1:8" ht="18.75" customHeight="1">
      <c r="C5" s="60"/>
      <c r="D5" s="60"/>
      <c r="E5" s="60"/>
      <c r="F5" s="60"/>
      <c r="G5" s="3"/>
    </row>
    <row r="6" spans="1:8" ht="12.75" customHeight="1">
      <c r="C6" s="60"/>
      <c r="D6" s="60"/>
      <c r="E6" s="60"/>
      <c r="F6" s="60"/>
    </row>
    <row r="7" spans="1:8" ht="36" customHeight="1">
      <c r="B7" s="4"/>
      <c r="C7" s="60"/>
      <c r="D7" s="60"/>
      <c r="E7" s="60"/>
      <c r="F7" s="60"/>
      <c r="G7" s="29" t="s">
        <v>69</v>
      </c>
    </row>
    <row r="8" spans="1:8" ht="27" customHeight="1">
      <c r="C8" s="60"/>
      <c r="D8" s="60"/>
      <c r="E8" s="60"/>
      <c r="F8" s="60"/>
      <c r="G8" s="30"/>
    </row>
    <row r="9" spans="1:8" ht="2.25" customHeight="1" thickBot="1">
      <c r="C9" s="5"/>
      <c r="D9" s="12"/>
      <c r="E9" s="5"/>
      <c r="F9" s="5"/>
      <c r="G9" s="6"/>
    </row>
    <row r="10" spans="1:8" s="10" customFormat="1" ht="14.25" customHeight="1">
      <c r="A10" s="74"/>
      <c r="B10" s="75"/>
      <c r="C10" s="78" t="s">
        <v>0</v>
      </c>
      <c r="D10" s="80" t="s">
        <v>1</v>
      </c>
      <c r="E10" s="78" t="s">
        <v>2</v>
      </c>
      <c r="F10" s="82" t="s">
        <v>45</v>
      </c>
      <c r="G10" s="84" t="s">
        <v>3</v>
      </c>
      <c r="H10" s="11"/>
    </row>
    <row r="11" spans="1:8" s="10" customFormat="1" ht="23.25" customHeight="1" thickBot="1">
      <c r="A11" s="76"/>
      <c r="B11" s="77"/>
      <c r="C11" s="79"/>
      <c r="D11" s="81"/>
      <c r="E11" s="79"/>
      <c r="F11" s="83"/>
      <c r="G11" s="85"/>
      <c r="H11" s="11"/>
    </row>
    <row r="12" spans="1:8" s="10" customFormat="1" ht="18" customHeight="1" thickTop="1">
      <c r="A12" s="61" t="s">
        <v>4</v>
      </c>
      <c r="B12" s="15" t="s">
        <v>5</v>
      </c>
      <c r="C12" s="46">
        <v>1.002</v>
      </c>
      <c r="D12" s="52">
        <v>0</v>
      </c>
      <c r="E12" s="46">
        <f>C12+D12</f>
        <v>1.002</v>
      </c>
      <c r="F12" s="17">
        <f t="shared" ref="F12:F23" si="0">E12*166.386</f>
        <v>166.718772</v>
      </c>
      <c r="G12" s="18" t="s">
        <v>13</v>
      </c>
      <c r="H12" s="11"/>
    </row>
    <row r="13" spans="1:8" s="10" customFormat="1" ht="18" customHeight="1">
      <c r="A13" s="62"/>
      <c r="B13" s="19" t="s">
        <v>6</v>
      </c>
      <c r="C13" s="38">
        <v>0.99199999999999999</v>
      </c>
      <c r="D13" s="53">
        <v>0</v>
      </c>
      <c r="E13" s="38">
        <f>C13+D13</f>
        <v>0.99199999999999999</v>
      </c>
      <c r="F13" s="21">
        <f t="shared" si="0"/>
        <v>165.054912</v>
      </c>
      <c r="G13" s="22" t="s">
        <v>13</v>
      </c>
      <c r="H13" s="11"/>
    </row>
    <row r="14" spans="1:8" s="10" customFormat="1" ht="18" customHeight="1">
      <c r="A14" s="62"/>
      <c r="B14" s="19" t="s">
        <v>7</v>
      </c>
      <c r="C14" s="38">
        <v>1.24</v>
      </c>
      <c r="D14" s="50">
        <v>0</v>
      </c>
      <c r="E14" s="38">
        <f t="shared" ref="E14:E23" si="1">C14+D14</f>
        <v>1.24</v>
      </c>
      <c r="F14" s="21">
        <f t="shared" si="0"/>
        <v>206.31863999999999</v>
      </c>
      <c r="G14" s="22" t="s">
        <v>13</v>
      </c>
      <c r="H14" s="11"/>
    </row>
    <row r="15" spans="1:8" s="10" customFormat="1" ht="18" customHeight="1">
      <c r="A15" s="62"/>
      <c r="B15" s="19" t="s">
        <v>12</v>
      </c>
      <c r="C15" s="20">
        <v>2.27</v>
      </c>
      <c r="D15" s="57">
        <v>-0.02</v>
      </c>
      <c r="E15" s="20">
        <f t="shared" si="1"/>
        <v>2.25</v>
      </c>
      <c r="F15" s="21">
        <f t="shared" si="0"/>
        <v>374.36849999999998</v>
      </c>
      <c r="G15" s="22" t="s">
        <v>13</v>
      </c>
      <c r="H15" s="11"/>
    </row>
    <row r="16" spans="1:8" s="10" customFormat="1" ht="18" customHeight="1">
      <c r="A16" s="62"/>
      <c r="B16" s="19" t="s">
        <v>8</v>
      </c>
      <c r="C16" s="38">
        <v>0.49</v>
      </c>
      <c r="D16" s="50">
        <v>-1.4999999999999999E-2</v>
      </c>
      <c r="E16" s="51">
        <f t="shared" si="1"/>
        <v>0.47499999999999998</v>
      </c>
      <c r="F16" s="21">
        <f t="shared" si="0"/>
        <v>79.033349999999999</v>
      </c>
      <c r="G16" s="22" t="s">
        <v>13</v>
      </c>
      <c r="H16" s="11"/>
    </row>
    <row r="17" spans="1:8" s="10" customFormat="1" ht="18" customHeight="1">
      <c r="A17" s="62"/>
      <c r="B17" s="19" t="s">
        <v>9</v>
      </c>
      <c r="C17" s="38">
        <v>0.39</v>
      </c>
      <c r="D17" s="50">
        <v>-1.4999999999999999E-2</v>
      </c>
      <c r="E17" s="51">
        <f>D17+C17</f>
        <v>0.375</v>
      </c>
      <c r="F17" s="21">
        <f t="shared" si="0"/>
        <v>62.394750000000002</v>
      </c>
      <c r="G17" s="22" t="s">
        <v>13</v>
      </c>
      <c r="H17" s="11"/>
    </row>
    <row r="18" spans="1:8" s="10" customFormat="1" ht="18" customHeight="1">
      <c r="A18" s="62"/>
      <c r="B18" s="19" t="s">
        <v>10</v>
      </c>
      <c r="C18" s="20">
        <v>1.1399999999999999</v>
      </c>
      <c r="D18" s="47">
        <v>0</v>
      </c>
      <c r="E18" s="20">
        <f t="shared" si="1"/>
        <v>1.1399999999999999</v>
      </c>
      <c r="F18" s="21">
        <f t="shared" si="0"/>
        <v>189.68003999999999</v>
      </c>
      <c r="G18" s="22" t="s">
        <v>14</v>
      </c>
      <c r="H18" s="11"/>
    </row>
    <row r="19" spans="1:8" s="10" customFormat="1" ht="15.75">
      <c r="A19" s="62"/>
      <c r="B19" s="19" t="s">
        <v>50</v>
      </c>
      <c r="C19" s="20">
        <v>49.5</v>
      </c>
      <c r="D19" s="57">
        <v>0.5</v>
      </c>
      <c r="E19" s="20">
        <f t="shared" si="1"/>
        <v>50</v>
      </c>
      <c r="F19" s="21">
        <f t="shared" si="0"/>
        <v>8319.2999999999993</v>
      </c>
      <c r="G19" s="22" t="s">
        <v>15</v>
      </c>
      <c r="H19" s="11"/>
    </row>
    <row r="20" spans="1:8" s="10" customFormat="1" ht="33.75" customHeight="1">
      <c r="A20" s="62"/>
      <c r="B20" s="19" t="s">
        <v>53</v>
      </c>
      <c r="C20" s="20">
        <v>49</v>
      </c>
      <c r="D20" s="57">
        <v>1.5</v>
      </c>
      <c r="E20" s="20">
        <f>C20+D20</f>
        <v>50.5</v>
      </c>
      <c r="F20" s="21">
        <f>E20*166.386</f>
        <v>8402.4930000000004</v>
      </c>
      <c r="G20" s="22" t="s">
        <v>15</v>
      </c>
      <c r="H20" s="11"/>
    </row>
    <row r="21" spans="1:8" s="10" customFormat="1" ht="33.75" customHeight="1">
      <c r="A21" s="62"/>
      <c r="B21" s="19" t="s">
        <v>43</v>
      </c>
      <c r="C21" s="20">
        <v>38</v>
      </c>
      <c r="D21" s="47">
        <v>0</v>
      </c>
      <c r="E21" s="20">
        <f t="shared" si="1"/>
        <v>38</v>
      </c>
      <c r="F21" s="21">
        <f t="shared" si="0"/>
        <v>6322.6679999999997</v>
      </c>
      <c r="G21" s="22" t="s">
        <v>15</v>
      </c>
      <c r="H21" s="11"/>
    </row>
    <row r="22" spans="1:8" s="10" customFormat="1" ht="18" customHeight="1">
      <c r="A22" s="62"/>
      <c r="B22" s="19" t="s">
        <v>59</v>
      </c>
      <c r="C22" s="20">
        <v>32</v>
      </c>
      <c r="D22" s="47">
        <v>0</v>
      </c>
      <c r="E22" s="20">
        <f t="shared" si="1"/>
        <v>32</v>
      </c>
      <c r="F22" s="21">
        <f t="shared" si="0"/>
        <v>5324.3519999999999</v>
      </c>
      <c r="G22" s="22" t="s">
        <v>15</v>
      </c>
      <c r="H22" s="11"/>
    </row>
    <row r="23" spans="1:8" s="10" customFormat="1" ht="18" customHeight="1">
      <c r="A23" s="62"/>
      <c r="B23" s="19" t="s">
        <v>11</v>
      </c>
      <c r="C23" s="20">
        <v>35</v>
      </c>
      <c r="D23" s="47">
        <v>0</v>
      </c>
      <c r="E23" s="20">
        <f t="shared" si="1"/>
        <v>35</v>
      </c>
      <c r="F23" s="21">
        <f t="shared" si="0"/>
        <v>5823.51</v>
      </c>
      <c r="G23" s="22" t="s">
        <v>15</v>
      </c>
      <c r="H23" s="11"/>
    </row>
    <row r="24" spans="1:8" s="10" customFormat="1" ht="108.75" customHeight="1" thickBot="1">
      <c r="A24" s="63" t="s">
        <v>71</v>
      </c>
      <c r="B24" s="64"/>
      <c r="C24" s="64"/>
      <c r="D24" s="64"/>
      <c r="E24" s="64"/>
      <c r="F24" s="64"/>
      <c r="G24" s="65"/>
      <c r="H24" s="11"/>
    </row>
    <row r="25" spans="1:8" s="10" customFormat="1" ht="18" customHeight="1" thickTop="1">
      <c r="A25" s="66" t="s">
        <v>68</v>
      </c>
      <c r="B25" s="15" t="s">
        <v>47</v>
      </c>
      <c r="C25" s="16">
        <v>0</v>
      </c>
      <c r="D25" s="48">
        <v>0</v>
      </c>
      <c r="E25" s="16">
        <f>C25+D25</f>
        <v>0</v>
      </c>
      <c r="F25" s="17">
        <f t="shared" ref="F25:F41" si="2">E25*166.386</f>
        <v>0</v>
      </c>
      <c r="G25" s="18" t="s">
        <v>16</v>
      </c>
      <c r="H25" s="11"/>
    </row>
    <row r="26" spans="1:8" s="10" customFormat="1" ht="18" customHeight="1">
      <c r="A26" s="62"/>
      <c r="B26" s="19" t="s">
        <v>17</v>
      </c>
      <c r="C26" s="20">
        <v>0</v>
      </c>
      <c r="D26" s="47">
        <v>0</v>
      </c>
      <c r="E26" s="20">
        <f>C26+D26</f>
        <v>0</v>
      </c>
      <c r="F26" s="21">
        <f t="shared" si="2"/>
        <v>0</v>
      </c>
      <c r="G26" s="22" t="s">
        <v>16</v>
      </c>
      <c r="H26" s="11"/>
    </row>
    <row r="27" spans="1:8" s="10" customFormat="1" ht="18" customHeight="1">
      <c r="A27" s="62"/>
      <c r="B27" s="19" t="s">
        <v>18</v>
      </c>
      <c r="C27" s="20">
        <v>0</v>
      </c>
      <c r="D27" s="47">
        <v>0</v>
      </c>
      <c r="E27" s="20">
        <f t="shared" ref="E27:E41" si="3">C27+D27</f>
        <v>0</v>
      </c>
      <c r="F27" s="21">
        <f t="shared" si="2"/>
        <v>0</v>
      </c>
      <c r="G27" s="22" t="s">
        <v>16</v>
      </c>
      <c r="H27" s="11"/>
    </row>
    <row r="28" spans="1:8" s="10" customFormat="1" ht="18" customHeight="1">
      <c r="A28" s="62"/>
      <c r="B28" s="19" t="s">
        <v>19</v>
      </c>
      <c r="C28" s="20">
        <v>0</v>
      </c>
      <c r="D28" s="47">
        <v>0</v>
      </c>
      <c r="E28" s="20">
        <f t="shared" si="3"/>
        <v>0</v>
      </c>
      <c r="F28" s="21">
        <f t="shared" si="2"/>
        <v>0</v>
      </c>
      <c r="G28" s="22" t="s">
        <v>16</v>
      </c>
      <c r="H28" s="11"/>
    </row>
    <row r="29" spans="1:8" s="10" customFormat="1" ht="18" customHeight="1">
      <c r="A29" s="62"/>
      <c r="B29" s="19" t="s">
        <v>20</v>
      </c>
      <c r="C29" s="20">
        <v>0</v>
      </c>
      <c r="D29" s="47">
        <v>0</v>
      </c>
      <c r="E29" s="20">
        <f t="shared" si="3"/>
        <v>0</v>
      </c>
      <c r="F29" s="21">
        <f t="shared" si="2"/>
        <v>0</v>
      </c>
      <c r="G29" s="22" t="s">
        <v>16</v>
      </c>
      <c r="H29" s="11"/>
    </row>
    <row r="30" spans="1:8" s="10" customFormat="1" ht="18" customHeight="1">
      <c r="A30" s="62"/>
      <c r="B30" s="19" t="s">
        <v>21</v>
      </c>
      <c r="C30" s="20">
        <v>0</v>
      </c>
      <c r="D30" s="47">
        <v>0</v>
      </c>
      <c r="E30" s="20">
        <f t="shared" si="3"/>
        <v>0</v>
      </c>
      <c r="F30" s="21">
        <f t="shared" si="2"/>
        <v>0</v>
      </c>
      <c r="G30" s="22" t="s">
        <v>16</v>
      </c>
      <c r="H30" s="11"/>
    </row>
    <row r="31" spans="1:8" s="10" customFormat="1" ht="18" customHeight="1">
      <c r="A31" s="62"/>
      <c r="B31" s="19" t="s">
        <v>22</v>
      </c>
      <c r="C31" s="20">
        <v>0</v>
      </c>
      <c r="D31" s="47">
        <v>0</v>
      </c>
      <c r="E31" s="20">
        <f t="shared" si="3"/>
        <v>0</v>
      </c>
      <c r="F31" s="21">
        <f t="shared" si="2"/>
        <v>0</v>
      </c>
      <c r="G31" s="22" t="s">
        <v>16</v>
      </c>
      <c r="H31" s="11"/>
    </row>
    <row r="32" spans="1:8" s="10" customFormat="1" ht="18" customHeight="1">
      <c r="A32" s="62"/>
      <c r="B32" s="19" t="s">
        <v>23</v>
      </c>
      <c r="C32" s="20">
        <v>0</v>
      </c>
      <c r="D32" s="47">
        <v>0</v>
      </c>
      <c r="E32" s="20">
        <f t="shared" si="3"/>
        <v>0</v>
      </c>
      <c r="F32" s="21">
        <f t="shared" si="2"/>
        <v>0</v>
      </c>
      <c r="G32" s="22" t="s">
        <v>16</v>
      </c>
      <c r="H32" s="11"/>
    </row>
    <row r="33" spans="1:8" s="10" customFormat="1" ht="18" customHeight="1">
      <c r="A33" s="62"/>
      <c r="B33" s="19" t="s">
        <v>24</v>
      </c>
      <c r="C33" s="20">
        <v>0</v>
      </c>
      <c r="D33" s="47">
        <v>0</v>
      </c>
      <c r="E33" s="20">
        <f t="shared" si="3"/>
        <v>0</v>
      </c>
      <c r="F33" s="21">
        <f t="shared" si="2"/>
        <v>0</v>
      </c>
      <c r="G33" s="22" t="s">
        <v>16</v>
      </c>
      <c r="H33" s="11"/>
    </row>
    <row r="34" spans="1:8" s="10" customFormat="1" ht="18" customHeight="1">
      <c r="A34" s="62"/>
      <c r="B34" s="19" t="s">
        <v>25</v>
      </c>
      <c r="C34" s="20">
        <v>0</v>
      </c>
      <c r="D34" s="47">
        <v>0</v>
      </c>
      <c r="E34" s="20">
        <f t="shared" si="3"/>
        <v>0</v>
      </c>
      <c r="F34" s="21">
        <f t="shared" si="2"/>
        <v>0</v>
      </c>
      <c r="G34" s="22" t="s">
        <v>16</v>
      </c>
      <c r="H34" s="11"/>
    </row>
    <row r="35" spans="1:8" s="10" customFormat="1" ht="18" customHeight="1">
      <c r="A35" s="62"/>
      <c r="B35" s="19" t="s">
        <v>26</v>
      </c>
      <c r="C35" s="20">
        <v>0</v>
      </c>
      <c r="D35" s="47">
        <v>0</v>
      </c>
      <c r="E35" s="20">
        <f t="shared" si="3"/>
        <v>0</v>
      </c>
      <c r="F35" s="21">
        <f t="shared" si="2"/>
        <v>0</v>
      </c>
      <c r="G35" s="22" t="s">
        <v>16</v>
      </c>
      <c r="H35" s="11"/>
    </row>
    <row r="36" spans="1:8" s="10" customFormat="1" ht="18" customHeight="1">
      <c r="A36" s="62"/>
      <c r="B36" s="19" t="s">
        <v>27</v>
      </c>
      <c r="C36" s="20">
        <v>0</v>
      </c>
      <c r="D36" s="47">
        <v>0</v>
      </c>
      <c r="E36" s="20">
        <f t="shared" si="3"/>
        <v>0</v>
      </c>
      <c r="F36" s="21">
        <f t="shared" si="2"/>
        <v>0</v>
      </c>
      <c r="G36" s="22" t="s">
        <v>16</v>
      </c>
      <c r="H36" s="11"/>
    </row>
    <row r="37" spans="1:8" s="10" customFormat="1" ht="18" customHeight="1">
      <c r="A37" s="62"/>
      <c r="B37" s="19" t="s">
        <v>28</v>
      </c>
      <c r="C37" s="20">
        <v>0</v>
      </c>
      <c r="D37" s="49">
        <v>0</v>
      </c>
      <c r="E37" s="20">
        <f t="shared" si="3"/>
        <v>0</v>
      </c>
      <c r="F37" s="21">
        <f t="shared" si="2"/>
        <v>0</v>
      </c>
      <c r="G37" s="22" t="s">
        <v>16</v>
      </c>
      <c r="H37" s="11"/>
    </row>
    <row r="38" spans="1:8" s="10" customFormat="1" ht="18" customHeight="1">
      <c r="A38" s="62"/>
      <c r="B38" s="19" t="s">
        <v>29</v>
      </c>
      <c r="C38" s="20">
        <v>0</v>
      </c>
      <c r="D38" s="47">
        <v>0</v>
      </c>
      <c r="E38" s="20">
        <f t="shared" si="3"/>
        <v>0</v>
      </c>
      <c r="F38" s="21">
        <f t="shared" si="2"/>
        <v>0</v>
      </c>
      <c r="G38" s="22" t="s">
        <v>16</v>
      </c>
      <c r="H38" s="11"/>
    </row>
    <row r="39" spans="1:8" s="10" customFormat="1" ht="18" customHeight="1">
      <c r="A39" s="62"/>
      <c r="B39" s="19" t="s">
        <v>30</v>
      </c>
      <c r="C39" s="20">
        <v>0</v>
      </c>
      <c r="D39" s="47">
        <v>0</v>
      </c>
      <c r="E39" s="20">
        <f t="shared" si="3"/>
        <v>0</v>
      </c>
      <c r="F39" s="21">
        <f t="shared" si="2"/>
        <v>0</v>
      </c>
      <c r="G39" s="22" t="s">
        <v>48</v>
      </c>
      <c r="H39" s="11"/>
    </row>
    <row r="40" spans="1:8" s="10" customFormat="1" ht="18" customHeight="1">
      <c r="A40" s="62"/>
      <c r="B40" s="19" t="s">
        <v>32</v>
      </c>
      <c r="C40" s="20">
        <v>0</v>
      </c>
      <c r="D40" s="47">
        <v>0</v>
      </c>
      <c r="E40" s="20">
        <f t="shared" si="3"/>
        <v>0</v>
      </c>
      <c r="F40" s="21">
        <f t="shared" si="2"/>
        <v>0</v>
      </c>
      <c r="G40" s="22" t="s">
        <v>48</v>
      </c>
      <c r="H40" s="11"/>
    </row>
    <row r="41" spans="1:8" s="10" customFormat="1" ht="18" customHeight="1">
      <c r="A41" s="62"/>
      <c r="B41" s="19" t="s">
        <v>33</v>
      </c>
      <c r="C41" s="20">
        <v>0</v>
      </c>
      <c r="D41" s="47">
        <v>0</v>
      </c>
      <c r="E41" s="20">
        <f t="shared" si="3"/>
        <v>0</v>
      </c>
      <c r="F41" s="21">
        <f t="shared" si="2"/>
        <v>0</v>
      </c>
      <c r="G41" s="22" t="s">
        <v>48</v>
      </c>
      <c r="H41" s="11"/>
    </row>
    <row r="42" spans="1:8" s="10" customFormat="1" ht="148.5" customHeight="1" thickBot="1">
      <c r="A42" s="67" t="s">
        <v>60</v>
      </c>
      <c r="B42" s="68"/>
      <c r="C42" s="68"/>
      <c r="D42" s="68"/>
      <c r="E42" s="68"/>
      <c r="F42" s="68"/>
      <c r="G42" s="69"/>
      <c r="H42" s="11"/>
    </row>
    <row r="43" spans="1:8" s="10" customFormat="1" ht="21.75" customHeight="1" thickTop="1" thickBot="1">
      <c r="A43" s="23"/>
      <c r="B43" s="24"/>
      <c r="C43" s="24"/>
      <c r="D43" s="25"/>
      <c r="E43" s="26"/>
      <c r="F43" s="28" t="s">
        <v>46</v>
      </c>
      <c r="G43" s="27"/>
      <c r="H43" s="11"/>
    </row>
    <row r="44" spans="1:8" s="10" customFormat="1" ht="18.75" customHeight="1" thickTop="1">
      <c r="A44" s="61" t="s">
        <v>40</v>
      </c>
      <c r="B44" s="15" t="s">
        <v>55</v>
      </c>
      <c r="C44" s="16">
        <v>4.3499999999999996</v>
      </c>
      <c r="D44" s="54">
        <v>0</v>
      </c>
      <c r="E44" s="16">
        <v>4.3499999999999996</v>
      </c>
      <c r="F44" s="39">
        <v>48</v>
      </c>
      <c r="G44" s="18" t="s">
        <v>31</v>
      </c>
      <c r="H44" s="11"/>
    </row>
    <row r="45" spans="1:8" s="10" customFormat="1" ht="18.75" customHeight="1">
      <c r="A45" s="70"/>
      <c r="B45" s="42" t="s">
        <v>56</v>
      </c>
      <c r="C45" s="43">
        <v>4.0999999999999996</v>
      </c>
      <c r="D45" s="55">
        <v>0</v>
      </c>
      <c r="E45" s="43">
        <v>4.0999999999999996</v>
      </c>
      <c r="F45" s="44">
        <v>45</v>
      </c>
      <c r="G45" s="45" t="s">
        <v>31</v>
      </c>
      <c r="H45" s="11"/>
    </row>
    <row r="46" spans="1:8" s="10" customFormat="1" ht="18.75" customHeight="1">
      <c r="A46" s="62"/>
      <c r="B46" s="19" t="s">
        <v>34</v>
      </c>
      <c r="C46" s="20">
        <v>3.8</v>
      </c>
      <c r="D46" s="56">
        <v>0</v>
      </c>
      <c r="E46" s="20">
        <v>3.8</v>
      </c>
      <c r="F46" s="40">
        <f>E46*11</f>
        <v>41.8</v>
      </c>
      <c r="G46" s="22" t="s">
        <v>31</v>
      </c>
      <c r="H46" s="11"/>
    </row>
    <row r="47" spans="1:8" s="10" customFormat="1" ht="18.75" customHeight="1">
      <c r="A47" s="62"/>
      <c r="B47" s="19" t="s">
        <v>57</v>
      </c>
      <c r="C47" s="20">
        <v>3.6</v>
      </c>
      <c r="D47" s="56">
        <v>0</v>
      </c>
      <c r="E47" s="20">
        <v>3.6</v>
      </c>
      <c r="F47" s="40">
        <f>E47*11</f>
        <v>39.6</v>
      </c>
      <c r="G47" s="22" t="s">
        <v>31</v>
      </c>
      <c r="H47" s="11"/>
    </row>
    <row r="48" spans="1:8" s="10" customFormat="1" ht="18.75" customHeight="1">
      <c r="A48" s="62"/>
      <c r="B48" s="19" t="s">
        <v>35</v>
      </c>
      <c r="C48" s="20">
        <v>3.4</v>
      </c>
      <c r="D48" s="57">
        <v>0</v>
      </c>
      <c r="E48" s="20">
        <v>3.4</v>
      </c>
      <c r="F48" s="40">
        <f>E48*13.5</f>
        <v>45.9</v>
      </c>
      <c r="G48" s="22" t="s">
        <v>31</v>
      </c>
      <c r="H48" s="11"/>
    </row>
    <row r="49" spans="1:8" s="10" customFormat="1" ht="18.75" customHeight="1">
      <c r="A49" s="62"/>
      <c r="B49" s="19" t="s">
        <v>36</v>
      </c>
      <c r="C49" s="20">
        <v>3.9</v>
      </c>
      <c r="D49" s="47">
        <v>-0.1</v>
      </c>
      <c r="E49" s="20">
        <f>D49+C49</f>
        <v>3.8</v>
      </c>
      <c r="F49" s="40">
        <f>E49*17.05</f>
        <v>64.790000000000006</v>
      </c>
      <c r="G49" s="22" t="s">
        <v>31</v>
      </c>
      <c r="H49" s="11"/>
    </row>
    <row r="50" spans="1:8" s="10" customFormat="1" ht="18.75" customHeight="1">
      <c r="A50" s="62"/>
      <c r="B50" s="19" t="s">
        <v>37</v>
      </c>
      <c r="C50" s="20">
        <v>3.35</v>
      </c>
      <c r="D50" s="47">
        <v>-0.1</v>
      </c>
      <c r="E50" s="20">
        <f>C50+D50</f>
        <v>3.25</v>
      </c>
      <c r="F50" s="40">
        <f>E50*21.05</f>
        <v>68.412500000000009</v>
      </c>
      <c r="G50" s="22" t="s">
        <v>31</v>
      </c>
      <c r="H50" s="11"/>
    </row>
    <row r="51" spans="1:8" s="10" customFormat="1" ht="18.75" customHeight="1">
      <c r="A51" s="62"/>
      <c r="B51" s="19" t="s">
        <v>49</v>
      </c>
      <c r="C51" s="20">
        <v>3.15</v>
      </c>
      <c r="D51" s="47">
        <v>-0.1</v>
      </c>
      <c r="E51" s="20">
        <f>D51+C51</f>
        <v>3.05</v>
      </c>
      <c r="F51" s="40">
        <f>E51*24.25</f>
        <v>73.962499999999991</v>
      </c>
      <c r="G51" s="22" t="s">
        <v>31</v>
      </c>
      <c r="H51" s="11"/>
    </row>
    <row r="52" spans="1:8" s="10" customFormat="1" ht="18.75" customHeight="1">
      <c r="A52" s="62"/>
      <c r="B52" s="19" t="s">
        <v>38</v>
      </c>
      <c r="C52" s="20">
        <v>3</v>
      </c>
      <c r="D52" s="47">
        <v>-0.1</v>
      </c>
      <c r="E52" s="20">
        <f>C52+D52</f>
        <v>2.9</v>
      </c>
      <c r="F52" s="40">
        <f>E52*26.75</f>
        <v>77.575000000000003</v>
      </c>
      <c r="G52" s="22" t="s">
        <v>31</v>
      </c>
      <c r="H52" s="11"/>
    </row>
    <row r="53" spans="1:8" s="10" customFormat="1" ht="18.75" customHeight="1">
      <c r="A53" s="62"/>
      <c r="B53" s="19" t="s">
        <v>39</v>
      </c>
      <c r="C53" s="20">
        <v>2.8</v>
      </c>
      <c r="D53" s="47">
        <v>-0.1</v>
      </c>
      <c r="E53" s="20">
        <f t="shared" ref="E53:E61" si="4">D53+C53</f>
        <v>2.6999999999999997</v>
      </c>
      <c r="F53" s="40">
        <f>E53*31.05</f>
        <v>83.834999999999994</v>
      </c>
      <c r="G53" s="22" t="s">
        <v>31</v>
      </c>
      <c r="H53" s="11"/>
    </row>
    <row r="54" spans="1:8" s="10" customFormat="1" ht="18.75" customHeight="1">
      <c r="A54" s="62"/>
      <c r="B54" s="19" t="s">
        <v>61</v>
      </c>
      <c r="C54" s="20">
        <v>0.8</v>
      </c>
      <c r="D54" s="57">
        <v>0</v>
      </c>
      <c r="E54" s="20">
        <f t="shared" si="4"/>
        <v>0.8</v>
      </c>
      <c r="F54" s="40">
        <f>E54*50</f>
        <v>40</v>
      </c>
      <c r="G54" s="22" t="s">
        <v>31</v>
      </c>
      <c r="H54" s="11"/>
    </row>
    <row r="55" spans="1:8" s="10" customFormat="1" ht="18.75" customHeight="1">
      <c r="A55" s="62"/>
      <c r="B55" s="37" t="s">
        <v>62</v>
      </c>
      <c r="C55" s="20">
        <v>0.6</v>
      </c>
      <c r="D55" s="57">
        <v>0</v>
      </c>
      <c r="E55" s="20">
        <f>D55+C55</f>
        <v>0.6</v>
      </c>
      <c r="F55" s="41">
        <v>0</v>
      </c>
      <c r="G55" s="22" t="s">
        <v>31</v>
      </c>
      <c r="H55" s="11"/>
    </row>
    <row r="56" spans="1:8" s="10" customFormat="1" ht="58.5" customHeight="1" thickBot="1">
      <c r="A56" s="71" t="s">
        <v>70</v>
      </c>
      <c r="B56" s="72"/>
      <c r="C56" s="72"/>
      <c r="D56" s="72"/>
      <c r="E56" s="72"/>
      <c r="F56" s="72"/>
      <c r="G56" s="73"/>
      <c r="H56" s="11"/>
    </row>
    <row r="57" spans="1:8" s="10" customFormat="1" ht="18.75" customHeight="1" thickTop="1">
      <c r="A57" s="61" t="s">
        <v>64</v>
      </c>
      <c r="B57" s="15" t="s">
        <v>54</v>
      </c>
      <c r="C57" s="16">
        <v>180</v>
      </c>
      <c r="D57" s="48">
        <v>-2</v>
      </c>
      <c r="E57" s="16">
        <f t="shared" si="4"/>
        <v>178</v>
      </c>
      <c r="F57" s="17">
        <f>E57*166.386</f>
        <v>29616.707999999999</v>
      </c>
      <c r="G57" s="18" t="s">
        <v>42</v>
      </c>
      <c r="H57" s="11"/>
    </row>
    <row r="58" spans="1:8" s="10" customFormat="1" ht="18.75" customHeight="1">
      <c r="A58" s="62"/>
      <c r="B58" s="19" t="s">
        <v>52</v>
      </c>
      <c r="C58" s="20">
        <v>183</v>
      </c>
      <c r="D58" s="47">
        <v>-2</v>
      </c>
      <c r="E58" s="20">
        <f t="shared" si="4"/>
        <v>181</v>
      </c>
      <c r="F58" s="21">
        <f>E58*166.386</f>
        <v>30115.865999999998</v>
      </c>
      <c r="G58" s="22" t="s">
        <v>42</v>
      </c>
      <c r="H58" s="11"/>
    </row>
    <row r="59" spans="1:8" s="10" customFormat="1" ht="18.75" customHeight="1">
      <c r="A59" s="62"/>
      <c r="B59" s="19" t="s">
        <v>51</v>
      </c>
      <c r="C59" s="20" t="s">
        <v>58</v>
      </c>
      <c r="D59" s="47" t="s">
        <v>58</v>
      </c>
      <c r="E59" s="20"/>
      <c r="F59" s="21"/>
      <c r="G59" s="22"/>
      <c r="H59" s="11"/>
    </row>
    <row r="60" spans="1:8" s="10" customFormat="1" ht="20.25" customHeight="1">
      <c r="A60" s="62"/>
      <c r="B60" s="19" t="s">
        <v>44</v>
      </c>
      <c r="C60" s="20">
        <v>304</v>
      </c>
      <c r="D60" s="47">
        <v>-304</v>
      </c>
      <c r="E60" s="20">
        <f>C60+D60</f>
        <v>0</v>
      </c>
      <c r="F60" s="21">
        <f>E60*166.386</f>
        <v>0</v>
      </c>
      <c r="G60" s="22" t="s">
        <v>42</v>
      </c>
      <c r="H60" s="11"/>
    </row>
    <row r="61" spans="1:8" s="10" customFormat="1" ht="20.25" customHeight="1">
      <c r="A61" s="62"/>
      <c r="B61" s="19" t="s">
        <v>41</v>
      </c>
      <c r="C61" s="20">
        <v>171</v>
      </c>
      <c r="D61" s="47">
        <v>-2</v>
      </c>
      <c r="E61" s="20">
        <f t="shared" si="4"/>
        <v>169</v>
      </c>
      <c r="F61" s="21">
        <f>E61*166.386</f>
        <v>28119.234</v>
      </c>
      <c r="G61" s="22" t="s">
        <v>42</v>
      </c>
      <c r="H61" s="11"/>
    </row>
    <row r="62" spans="1:8" s="10" customFormat="1" ht="2.25" customHeight="1">
      <c r="A62" s="31"/>
      <c r="B62" s="32"/>
      <c r="C62" s="33"/>
      <c r="D62" s="34"/>
      <c r="E62" s="33"/>
      <c r="F62" s="35"/>
      <c r="G62" s="36"/>
      <c r="H62" s="11"/>
    </row>
    <row r="63" spans="1:8" s="10" customFormat="1" ht="123.75" customHeight="1" thickBot="1">
      <c r="A63" s="63" t="s">
        <v>72</v>
      </c>
      <c r="B63" s="64"/>
      <c r="C63" s="64"/>
      <c r="D63" s="64"/>
      <c r="E63" s="64"/>
      <c r="F63" s="64"/>
      <c r="G63" s="65"/>
    </row>
    <row r="64" spans="1:8" ht="54.75" customHeight="1" thickTop="1">
      <c r="A64" s="59" t="s">
        <v>63</v>
      </c>
      <c r="B64" s="15" t="s">
        <v>65</v>
      </c>
      <c r="C64" s="16">
        <v>77</v>
      </c>
      <c r="D64" s="58">
        <v>0</v>
      </c>
      <c r="E64" s="16">
        <f t="shared" ref="E64" si="5">D64+C64</f>
        <v>77</v>
      </c>
      <c r="F64" s="17">
        <f>E64*166.386</f>
        <v>12811.722</v>
      </c>
      <c r="G64" s="18" t="s">
        <v>66</v>
      </c>
    </row>
    <row r="65" spans="3:7" ht="35.25">
      <c r="C65" s="9"/>
      <c r="D65" s="14"/>
      <c r="E65" s="9"/>
      <c r="F65" s="9"/>
      <c r="G65" s="9"/>
    </row>
  </sheetData>
  <sheetProtection selectLockedCells="1"/>
  <mergeCells count="15">
    <mergeCell ref="C1:F8"/>
    <mergeCell ref="A57:A61"/>
    <mergeCell ref="A63:G63"/>
    <mergeCell ref="A12:A23"/>
    <mergeCell ref="A24:G24"/>
    <mergeCell ref="A25:A41"/>
    <mergeCell ref="A42:G42"/>
    <mergeCell ref="A44:A55"/>
    <mergeCell ref="A56:G56"/>
    <mergeCell ref="A10:B11"/>
    <mergeCell ref="C10:C11"/>
    <mergeCell ref="D10:D11"/>
    <mergeCell ref="E10:E11"/>
    <mergeCell ref="F10:F11"/>
    <mergeCell ref="G10:G11"/>
  </mergeCells>
  <phoneticPr fontId="2" type="noConversion"/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49" fitToWidth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Acer</cp:lastModifiedBy>
  <cp:lastPrinted>2017-04-06T15:45:56Z</cp:lastPrinted>
  <dcterms:created xsi:type="dcterms:W3CDTF">2007-10-19T16:17:42Z</dcterms:created>
  <dcterms:modified xsi:type="dcterms:W3CDTF">2018-01-18T13:50:30Z</dcterms:modified>
</cp:coreProperties>
</file>